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drawings/_rels/drawing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rojetos" sheetId="1" state="visible" r:id="rId2"/>
    <sheet name="Programas" sheetId="2" state="visible" r:id="rId3"/>
    <sheet name="Planilha Sintética Projetos" sheetId="3" state="visible" r:id="rId4"/>
    <sheet name="Gráficos Projetos" sheetId="4" state="visible" r:id="rId5"/>
  </sheets>
  <definedNames>
    <definedName function="false" hidden="true" localSheetId="1" name="_xlnm._FilterDatabase" vbProcedure="false">Programas!$A$1:$C$24</definedName>
    <definedName function="false" hidden="true" localSheetId="0" name="_xlnm._FilterDatabase" vbProcedure="false">Projetos!$A$1:$M$24</definedName>
    <definedName function="false" hidden="false" localSheetId="0" name="_xlnm._FilterDatabase_0" vbProcedure="false">Projetos!$A$1:$M$19</definedName>
    <definedName function="false" hidden="false" localSheetId="0" name="_xlnm._FilterDatabase_0_0" vbProcedure="false">Projetos!$J$1:$L$10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<sst xmlns="http://schemas.openxmlformats.org/spreadsheetml/2006/main" count="262" uniqueCount="91">
  <si>
    <t xml:space="preserve">Objetivo</t>
  </si>
  <si>
    <t xml:space="preserve">Projeto</t>
  </si>
  <si>
    <t xml:space="preserve">Setor</t>
  </si>
  <si>
    <t xml:space="preserve">% comp</t>
  </si>
  <si>
    <t xml:space="preserve">Inicício</t>
  </si>
  <si>
    <t xml:space="preserve">Fim</t>
  </si>
  <si>
    <t xml:space="preserve">Orçammento</t>
  </si>
  <si>
    <t xml:space="preserve">Execução</t>
  </si>
  <si>
    <t xml:space="preserve">Duração (Dias)</t>
  </si>
  <si>
    <t xml:space="preserve">Atraso (Dias)</t>
  </si>
  <si>
    <t xml:space="preserve">Atraso Esperado (Dias)</t>
  </si>
  <si>
    <t xml:space="preserve">Data Entrega</t>
  </si>
  <si>
    <t xml:space="preserve">Status</t>
  </si>
  <si>
    <t xml:space="preserve">Objetivo 2</t>
  </si>
  <si>
    <t xml:space="preserve">Apetite de riscos</t>
  </si>
  <si>
    <t xml:space="preserve">AGE</t>
  </si>
  <si>
    <t xml:space="preserve"> </t>
  </si>
  <si>
    <t xml:space="preserve">Em Andamento</t>
  </si>
  <si>
    <t xml:space="preserve">Objetivo 1</t>
  </si>
  <si>
    <t xml:space="preserve">Projeto Garimpo</t>
  </si>
  <si>
    <t xml:space="preserve">Corregedoria</t>
  </si>
  <si>
    <t xml:space="preserve">Objetivo 4</t>
  </si>
  <si>
    <t xml:space="preserve">Implantação da Gestão Aprimorada de Contratos e Aquisições</t>
  </si>
  <si>
    <t xml:space="preserve">DG</t>
  </si>
  <si>
    <t xml:space="preserve">Objetivo 5</t>
  </si>
  <si>
    <t xml:space="preserve">Modernização da Infraestrutura Predial do Interior - Etapa2</t>
  </si>
  <si>
    <t xml:space="preserve">Engenharia</t>
  </si>
  <si>
    <t xml:space="preserve">Projeto da Reforma da escola Judiciária</t>
  </si>
  <si>
    <t xml:space="preserve">Projeto do Fórum Trabalhista de Manaus</t>
  </si>
  <si>
    <t xml:space="preserve">Projeto Solaris</t>
  </si>
  <si>
    <t xml:space="preserve">100% Digital - Etapa 2</t>
  </si>
  <si>
    <t xml:space="preserve">NAPE</t>
  </si>
  <si>
    <t xml:space="preserve">Gestão de Riscos Prediais</t>
  </si>
  <si>
    <t xml:space="preserve">Núcleo de Segurança</t>
  </si>
  <si>
    <t xml:space="preserve">Automação e Inteligência Artifical</t>
  </si>
  <si>
    <t xml:space="preserve">SETIC</t>
  </si>
  <si>
    <t xml:space="preserve">Conector e-Social</t>
  </si>
  <si>
    <t xml:space="preserve">Implantação do SIGEP</t>
  </si>
  <si>
    <t xml:space="preserve">Implantação do Site Backup</t>
  </si>
  <si>
    <t xml:space="preserve">Novo e-Transporte</t>
  </si>
  <si>
    <t xml:space="preserve">Plenário ao Vivo</t>
  </si>
  <si>
    <t xml:space="preserve">Projeto ENPP</t>
  </si>
  <si>
    <t xml:space="preserve">Projeto GabNet</t>
  </si>
  <si>
    <t xml:space="preserve">Conecta 11</t>
  </si>
  <si>
    <t xml:space="preserve">Objetivo 3</t>
  </si>
  <si>
    <t xml:space="preserve">Mais Saúde</t>
  </si>
  <si>
    <t xml:space="preserve">SGPES</t>
  </si>
  <si>
    <t xml:space="preserve">Gestão de Pessoas por Competência - Etapa2</t>
  </si>
  <si>
    <t xml:space="preserve">Serviço Continuado</t>
  </si>
  <si>
    <t xml:space="preserve">TRT11 Sustentável</t>
  </si>
  <si>
    <t xml:space="preserve">SGSAmb</t>
  </si>
  <si>
    <t xml:space="preserve">Orçamento Descomplicado - Etapa 2</t>
  </si>
  <si>
    <t xml:space="preserve">SOF</t>
  </si>
  <si>
    <t xml:space="preserve">Concluído</t>
  </si>
  <si>
    <t xml:space="preserve">Concluído com Atraso</t>
  </si>
  <si>
    <t xml:space="preserve">Atraso</t>
  </si>
  <si>
    <t xml:space="preserve">Expectativa de Atraso</t>
  </si>
  <si>
    <t xml:space="preserve">Paralisado Sem Concluir</t>
  </si>
  <si>
    <t xml:space="preserve">Programa</t>
  </si>
  <si>
    <t xml:space="preserve">%</t>
  </si>
  <si>
    <t xml:space="preserve">Administração de Ponta</t>
  </si>
  <si>
    <t xml:space="preserve">Aprimoramento Tecnológico</t>
  </si>
  <si>
    <t xml:space="preserve">Justiça de Qualidade</t>
  </si>
  <si>
    <t xml:space="preserve">Justiça Onipresente</t>
  </si>
  <si>
    <t xml:space="preserve">Modernização da Infraestrutura Predial</t>
  </si>
  <si>
    <t xml:space="preserve">Servidor em Foco</t>
  </si>
  <si>
    <t xml:space="preserve">Final</t>
  </si>
  <si>
    <t xml:space="preserve">Percentual de Realização dos Proejtos (TRT11)</t>
  </si>
  <si>
    <t xml:space="preserve">Status das Atividaes</t>
  </si>
  <si>
    <t xml:space="preserve">Concluídos</t>
  </si>
  <si>
    <t xml:space="preserve">Concluídos com Atraso</t>
  </si>
  <si>
    <t xml:space="preserve">Atrasado</t>
  </si>
  <si>
    <t xml:space="preserve">Paralisado sem Concluir</t>
  </si>
  <si>
    <t xml:space="preserve">SETOR</t>
  </si>
  <si>
    <t xml:space="preserve">QNT. Proj</t>
  </si>
  <si>
    <t xml:space="preserve">Média TRT11</t>
  </si>
  <si>
    <t xml:space="preserve">Objetivos estratégicos</t>
  </si>
  <si>
    <t xml:space="preserve"> %</t>
  </si>
  <si>
    <t xml:space="preserve">obs.</t>
  </si>
  <si>
    <t xml:space="preserve">Assegurar a cidadania, a efetividade e a celeridade da prestação jurisdicional</t>
  </si>
  <si>
    <t xml:space="preserve">Fortalecer os processos de Governança.</t>
  </si>
  <si>
    <t xml:space="preserve">Promover a melhoria da Gestão de Pessoas e da Qualidade de Vida</t>
  </si>
  <si>
    <t xml:space="preserve">Aperfeiçoar a Gestão de Custos e Contratos </t>
  </si>
  <si>
    <t xml:space="preserve">Aprimorar a Infraestrutura Predial e Tecnológica</t>
  </si>
  <si>
    <t xml:space="preserve">Média</t>
  </si>
  <si>
    <t xml:space="preserve">Dados</t>
  </si>
  <si>
    <t xml:space="preserve">Projetos Planejados em Andamento</t>
  </si>
  <si>
    <t xml:space="preserve">Projetos Planejados Aguardando Iniciar</t>
  </si>
  <si>
    <t xml:space="preserve">Projetos Correntes sem planejamento</t>
  </si>
  <si>
    <t xml:space="preserve">Projetos com planejamento pendentes</t>
  </si>
  <si>
    <t xml:space="preserve">Total</t>
  </si>
</sst>
</file>

<file path=xl/styles.xml><?xml version="1.0" encoding="utf-8"?>
<styleSheet xmlns="http://schemas.openxmlformats.org/spreadsheetml/2006/main">
  <numFmts count="13">
    <numFmt numFmtId="164" formatCode="0%"/>
    <numFmt numFmtId="165" formatCode="General"/>
    <numFmt numFmtId="166" formatCode="0.00%"/>
    <numFmt numFmtId="167" formatCode="dd/mm/yyyy"/>
    <numFmt numFmtId="168" formatCode="[$R$-416]\ #,##0.00;[RED]\-[$R$-416]\ #,##0.00"/>
    <numFmt numFmtId="169" formatCode="d/m/yyyy"/>
    <numFmt numFmtId="170" formatCode="&quot;BOOL&quot;e&quot;AN&quot;"/>
    <numFmt numFmtId="171" formatCode="dd/mm/yy"/>
    <numFmt numFmtId="172" formatCode="General"/>
    <numFmt numFmtId="173" formatCode="#,##0.00"/>
    <numFmt numFmtId="174" formatCode="mmm/yy"/>
    <numFmt numFmtId="175" formatCode="0.0%"/>
    <numFmt numFmtId="176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8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62C94E"/>
        <bgColor rgb="FF579D1C"/>
      </patternFill>
    </fill>
    <fill>
      <patternFill patternType="solid">
        <fgColor rgb="FFF7E438"/>
        <bgColor rgb="FFFFD320"/>
      </patternFill>
    </fill>
    <fill>
      <patternFill patternType="solid">
        <fgColor rgb="FFDF5656"/>
        <bgColor rgb="FFCF3834"/>
      </patternFill>
    </fill>
    <fill>
      <patternFill patternType="solid">
        <fgColor rgb="FFE4A33A"/>
        <bgColor rgb="FFFF950E"/>
      </patternFill>
    </fill>
    <fill>
      <patternFill patternType="solid">
        <fgColor rgb="FF949494"/>
        <bgColor rgb="FF8F93C7"/>
      </patternFill>
    </fill>
    <fill>
      <patternFill patternType="solid">
        <fgColor rgb="FF519BD2"/>
        <bgColor rgb="FF5E8AC7"/>
      </patternFill>
    </fill>
    <fill>
      <patternFill patternType="solid">
        <fgColor rgb="FFB2B2B2"/>
        <bgColor rgb="FFB3B3B3"/>
      </patternFill>
    </fill>
    <fill>
      <patternFill patternType="solid">
        <fgColor rgb="FFDDDDD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0%"/>
      <fill>
        <patternFill>
          <bgColor rgb="FFFFFFFF"/>
        </patternFill>
      </fill>
    </dxf>
  </dxfs>
  <colors>
    <indexedColors>
      <rgbColor rgb="FF000000"/>
      <rgbColor rgb="FFFFFFFF"/>
      <rgbColor rgb="FFC5000B"/>
      <rgbColor rgb="FF00FF00"/>
      <rgbColor rgb="FF0000FF"/>
      <rgbColor rgb="FFF7E438"/>
      <rgbColor rgb="FFFF00FF"/>
      <rgbColor rgb="FF00FFFF"/>
      <rgbColor rgb="FF7E0021"/>
      <rgbColor rgb="FF008000"/>
      <rgbColor rgb="FF000080"/>
      <rgbColor rgb="FF808000"/>
      <rgbColor rgb="FF800080"/>
      <rgbColor rgb="FF009353"/>
      <rgbColor rgb="FFBFBFBF"/>
      <rgbColor rgb="FF5E8AC7"/>
      <rgbColor rgb="FF8F93C7"/>
      <rgbColor rgb="FFCF3834"/>
      <rgbColor rgb="FFFFFFCC"/>
      <rgbColor rgb="FFCCFFFF"/>
      <rgbColor rgb="FF660066"/>
      <rgbColor rgb="FFE4A33A"/>
      <rgbColor rgb="FF1B75BC"/>
      <rgbColor rgb="FFDDDDDD"/>
      <rgbColor rgb="FF000080"/>
      <rgbColor rgb="FFFF00FF"/>
      <rgbColor rgb="FFFFFF00"/>
      <rgbColor rgb="FF00FFFF"/>
      <rgbColor rgb="FF800080"/>
      <rgbColor rgb="FF800000"/>
      <rgbColor rgb="FF0084D1"/>
      <rgbColor rgb="FF0000FF"/>
      <rgbColor rgb="FF00CCFF"/>
      <rgbColor rgb="FFCCFFFF"/>
      <rgbColor rgb="FFCCFFCC"/>
      <rgbColor rgb="FFFFFF99"/>
      <rgbColor rgb="FF83CAFF"/>
      <rgbColor rgb="FFB2B2B2"/>
      <rgbColor rgb="FFB3B3B3"/>
      <rgbColor rgb="FFFFCC99"/>
      <rgbColor rgb="FF3366FF"/>
      <rgbColor rgb="FF519BD2"/>
      <rgbColor rgb="FF62C94E"/>
      <rgbColor rgb="FFFFD320"/>
      <rgbColor rgb="FFFF950E"/>
      <rgbColor rgb="FFFF420E"/>
      <rgbColor rgb="FF666699"/>
      <rgbColor rgb="FF949494"/>
      <rgbColor rgb="FF004586"/>
      <rgbColor rgb="FF579D1C"/>
      <rgbColor rgb="FF003300"/>
      <rgbColor rgb="FF314004"/>
      <rgbColor rgb="FF993300"/>
      <rgbColor rgb="FFDF565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Andamento Projetos TRT11 - 2019-2020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08990890808"/>
          <c:y val="0.199249128452668"/>
          <c:w val="0.848180133286013"/>
          <c:h val="0.572271386430678"/>
        </c:manualLayout>
      </c:layout>
      <c:lineChart>
        <c:grouping val="standard"/>
        <c:varyColors val="0"/>
        <c:ser>
          <c:idx val="0"/>
          <c:order val="0"/>
          <c:tx>
            <c:strRef>
              <c:f>'Planilha Sintética Projetos'!$A$3</c:f>
              <c:strCache>
                <c:ptCount val="1"/>
                <c:pt idx="0">
                  <c:v>Percentual de Realização dos Proejtos (TRT11)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numFmt formatCode="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Projetos'!$B$2:$Y$2</c:f>
              <c:strCache>
                <c:ptCount val="24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  <c:pt idx="6">
                  <c:v>jul/19</c:v>
                </c:pt>
                <c:pt idx="7">
                  <c:v>ago/19</c:v>
                </c:pt>
                <c:pt idx="8">
                  <c:v>set/19</c:v>
                </c:pt>
                <c:pt idx="9">
                  <c:v>out/19</c:v>
                </c:pt>
                <c:pt idx="10">
                  <c:v>nov/19</c:v>
                </c:pt>
                <c:pt idx="11">
                  <c:v>dez/19</c:v>
                </c:pt>
                <c:pt idx="12">
                  <c:v>jan/20</c:v>
                </c:pt>
                <c:pt idx="13">
                  <c:v>fev/20</c:v>
                </c:pt>
                <c:pt idx="14">
                  <c:v>mar/20</c:v>
                </c:pt>
                <c:pt idx="15">
                  <c:v>abr/20</c:v>
                </c:pt>
                <c:pt idx="16">
                  <c:v>mai/20</c:v>
                </c:pt>
                <c:pt idx="17">
                  <c:v>jun/20</c:v>
                </c:pt>
                <c:pt idx="18">
                  <c:v>jul/20</c:v>
                </c:pt>
                <c:pt idx="19">
                  <c:v>ago/20</c:v>
                </c:pt>
                <c:pt idx="20">
                  <c:v>set/20</c:v>
                </c:pt>
                <c:pt idx="21">
                  <c:v>out/20</c:v>
                </c:pt>
                <c:pt idx="22">
                  <c:v>nov/20</c:v>
                </c:pt>
                <c:pt idx="23">
                  <c:v>dez/20</c:v>
                </c:pt>
              </c:strCache>
            </c:strRef>
          </c:cat>
          <c:val>
            <c:numRef>
              <c:f>'Planilha Sintética Projetos'!$B$3:$Y$3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0"/>
        <c:axId val="6400182"/>
        <c:axId val="59722338"/>
      </c:lineChart>
      <c:catAx>
        <c:axId val="640018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rot="-2700000"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722338"/>
        <c:crosses val="autoZero"/>
        <c:auto val="1"/>
        <c:lblAlgn val="ctr"/>
        <c:lblOffset val="100"/>
        <c:noMultiLvlLbl val="0"/>
      </c:catAx>
      <c:valAx>
        <c:axId val="5972233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0182"/>
        <c:crossesAt val="1"/>
        <c:crossBetween val="midCat"/>
        <c:majorUnit val="0.2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Atividades - 2019-2020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5301671342"/>
          <c:y val="0.199354669922386"/>
          <c:w val="0.84815678217235"/>
          <c:h val="0.564925438214005"/>
        </c:manualLayout>
      </c:layout>
      <c:lineChart>
        <c:grouping val="standard"/>
        <c:varyColors val="0"/>
        <c:ser>
          <c:idx val="0"/>
          <c:order val="0"/>
          <c:tx>
            <c:strRef>
              <c:f>'Planilha Sintética Projetos'!$A$5</c:f>
              <c:strCache>
                <c:ptCount val="1"/>
                <c:pt idx="0">
                  <c:v>Concluídos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'Planilha Sintética Projetos'!$A$6</c:f>
              <c:strCache>
                <c:ptCount val="1"/>
                <c:pt idx="0">
                  <c:v>Concluídos com Atraso</c:v>
                </c:pt>
              </c:strCache>
            </c:strRef>
          </c:tx>
          <c:spPr>
            <a:solidFill>
              <a:srgbClr val="0084d1"/>
            </a:solidFill>
            <a:ln w="28800">
              <a:solidFill>
                <a:srgbClr val="0084d1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'Planilha Sintética Projetos'!$A$7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Projetos'!$B$7:$G$7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'Planilha Sintética Projetos'!$A$8</c:f>
              <c:strCache>
                <c:ptCount val="1"/>
                <c:pt idx="0">
                  <c:v>Atrasado</c:v>
                </c:pt>
              </c:strCache>
            </c:strRef>
          </c:tx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'Planilha Sintética Projetos'!$A$9</c:f>
              <c:strCache>
                <c:ptCount val="1"/>
                <c:pt idx="0">
                  <c:v>Expectativa de Atraso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Projetos'!$B$9:$G$9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'Planilha Sintética Projetos'!$A$10</c:f>
              <c:strCache>
                <c:ptCount val="1"/>
                <c:pt idx="0">
                  <c:v>Paralisado sem Concluir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Projetos'!$B$2:$G$2</c:f>
              <c:strCache>
                <c:ptCount val="6"/>
                <c:pt idx="0">
                  <c:v>jan/19</c:v>
                </c:pt>
                <c:pt idx="1">
                  <c:v>fev/19</c:v>
                </c:pt>
                <c:pt idx="2">
                  <c:v>mar/19</c:v>
                </c:pt>
                <c:pt idx="3">
                  <c:v>abr/19</c:v>
                </c:pt>
                <c:pt idx="4">
                  <c:v>mai/19</c:v>
                </c:pt>
                <c:pt idx="5">
                  <c:v>jun/19</c:v>
                </c:pt>
              </c:strCache>
            </c:strRef>
          </c:cat>
          <c:val>
            <c:numRef>
              <c:f>'Planilha Sintética Projetos'!$B$10:$G$10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7501160"/>
        <c:axId val="22068511"/>
      </c:lineChart>
      <c:catAx>
        <c:axId val="9750116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rot="-2700000"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2068511"/>
        <c:crosses val="autoZero"/>
        <c:auto val="1"/>
        <c:lblAlgn val="ctr"/>
        <c:lblOffset val="100"/>
        <c:noMultiLvlLbl val="0"/>
      </c:catAx>
      <c:valAx>
        <c:axId val="22068511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501160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6430518787783"/>
          <c:y val="0.904334176332083"/>
          <c:w val="0.492373952900269"/>
          <c:h val="0.09532530961102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Projetos x Objetivos Estratégicos</a:t>
            </a:r>
          </a:p>
        </c:rich>
      </c:tx>
      <c:layout>
        <c:manualLayout>
          <c:xMode val="edge"/>
          <c:yMode val="edge"/>
          <c:x val="0.0530603135635775"/>
          <c:y val="0.0096526212357667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08715058862914"/>
          <c:y val="0.121438067163748"/>
          <c:w val="0.88511967862523"/>
          <c:h val="0.466793826946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'Planilha Sintética Projetos'!$A$28</c:f>
              <c:strCache>
                <c:ptCount val="1"/>
                <c:pt idx="0">
                  <c:v>Objetivo 1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'Planilha Sintética Projetos'!$B$28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'Planilha Sintética Projetos'!$A$29</c:f>
              <c:strCache>
                <c:ptCount val="1"/>
                <c:pt idx="0">
                  <c:v>Objetivo 2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'Planilha Sintética Projetos'!$B$29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'Planilha Sintética Projetos'!$A$30</c:f>
              <c:strCache>
                <c:ptCount val="1"/>
                <c:pt idx="0">
                  <c:v>Objetivo 3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'Planilha Sintética Projetos'!$B$30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'Planilha Sintética Projetos'!$A$31</c:f>
              <c:strCache>
                <c:ptCount val="1"/>
                <c:pt idx="0">
                  <c:v>Objetivo 4</c:v>
                </c:pt>
              </c:strCache>
            </c:strRef>
          </c:tx>
          <c:spPr>
            <a:solidFill>
              <a:srgbClr val="5e8ac7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'Planilha Sintética Projetos'!$B$31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'Planilha Sintética Projetos'!$A$32</c:f>
              <c:strCache>
                <c:ptCount val="1"/>
                <c:pt idx="0">
                  <c:v>Objetivo 5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Projetos'!$B$29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'Planilha Sintética Projetos'!$B$32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gapWidth val="100"/>
        <c:overlap val="0"/>
        <c:axId val="77339372"/>
        <c:axId val="36602525"/>
      </c:barChart>
      <c:catAx>
        <c:axId val="773393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602525"/>
        <c:crosses val="autoZero"/>
        <c:auto val="1"/>
        <c:lblAlgn val="ctr"/>
        <c:lblOffset val="100"/>
        <c:noMultiLvlLbl val="0"/>
      </c:catAx>
      <c:valAx>
        <c:axId val="3660252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339372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18758020420689"/>
          <c:y val="0.588347494364488"/>
          <c:w val="0.888572703939292"/>
          <c:h val="0.39190751445086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Projetos x Setores</a:t>
            </a:r>
          </a:p>
        </c:rich>
      </c:tx>
      <c:layout>
        <c:manualLayout>
          <c:xMode val="edge"/>
          <c:yMode val="edge"/>
          <c:x val="0.311669435215947"/>
          <c:y val="0.005445921414768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285714285714"/>
          <c:y val="0.104936464250161"/>
          <c:w val="0.723145071982281"/>
          <c:h val="0.61134859752884"/>
        </c:manualLayout>
      </c:layout>
      <c:pie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QNT. Proj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50"/>
          <c:dPt>
            <c:idx val="0"/>
            <c:explosion val="5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explosion val="5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explosion val="5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explosion val="5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explosion val="5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explosion val="5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explosion val="5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explosion val="5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explosion val="5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explosion val="50"/>
            <c:spPr>
              <a:solidFill>
                <a:srgbClr val="ff950e"/>
              </a:solidFill>
              <a:ln>
                <a:noFill/>
              </a:ln>
            </c:spPr>
          </c:dPt>
          <c:dLbls>
            <c:numFmt formatCode="General" sourceLinked="0"/>
            <c:dLbl>
              <c:idx val="0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7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8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9"/>
              <c:numFmt formatCode="General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categories</c:f>
              <c:strCache>
                <c:ptCount val="10"/>
                <c:pt idx="0">
                  <c:v>DG</c:v>
                </c:pt>
                <c:pt idx="1">
                  <c:v>AGE</c:v>
                </c:pt>
                <c:pt idx="2">
                  <c:v>SGPES</c:v>
                </c:pt>
                <c:pt idx="3">
                  <c:v>SOF</c:v>
                </c:pt>
                <c:pt idx="4">
                  <c:v>SETIC</c:v>
                </c:pt>
                <c:pt idx="5">
                  <c:v>NAPE</c:v>
                </c:pt>
                <c:pt idx="6">
                  <c:v>Núcleo de Segurança</c:v>
                </c:pt>
                <c:pt idx="7">
                  <c:v>Engenharia</c:v>
                </c:pt>
                <c:pt idx="8">
                  <c:v>SGSAmb</c:v>
                </c:pt>
                <c:pt idx="9">
                  <c:v>Sec Jud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4114064230343"/>
          <c:y val="0.485623938630907"/>
          <c:w val="0.311829445559632"/>
          <c:h val="0.47030920590302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 w="9360">
      <a:noFill/>
    </a:ln>
  </c:spPr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Realização dos Objetivos Estratégicos</a:t>
            </a:r>
          </a:p>
        </c:rich>
      </c:tx>
      <c:layout>
        <c:manualLayout>
          <c:xMode val="edge"/>
          <c:yMode val="edge"/>
          <c:x val="0.0532276962562071"/>
          <c:y val="0.0096526212357667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09038665402"/>
          <c:y val="0.121380267036587"/>
          <c:w val="0.839926351615243"/>
          <c:h val="0.466736026819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'Planilha Sintética Projetos'!$A$28</c:f>
              <c:strCache>
                <c:ptCount val="1"/>
                <c:pt idx="0">
                  <c:v>Objetivo 1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0.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Projetos'!$C$29</c:f>
              <c:strCache>
                <c:ptCount val="1"/>
                <c:pt idx="0">
                  <c:v>0,0%</c:v>
                </c:pt>
              </c:strCache>
            </c:strRef>
          </c:cat>
          <c:val>
            <c:numRef>
              <c:f>'Planilha Sintética Projetos'!$C$28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'Planilha Sintética Projetos'!$A$29</c:f>
              <c:strCache>
                <c:ptCount val="1"/>
                <c:pt idx="0">
                  <c:v>Objetivo 2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0.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Projetos'!$C$29</c:f>
              <c:strCache>
                <c:ptCount val="1"/>
                <c:pt idx="0">
                  <c:v>0,0%</c:v>
                </c:pt>
              </c:strCache>
            </c:strRef>
          </c:cat>
          <c:val>
            <c:numRef>
              <c:f>'Planilha Sintética Projetos'!$C$29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'Planilha Sintética Projetos'!$A$30</c:f>
              <c:strCache>
                <c:ptCount val="1"/>
                <c:pt idx="0">
                  <c:v>Objetivo 3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Pt>
            <c:idx val="0"/>
            <c:invertIfNegative val="0"/>
            <c:spPr>
              <a:solidFill>
                <a:srgbClr val="579d1c"/>
              </a:solidFill>
              <a:ln>
                <a:noFill/>
              </a:ln>
            </c:spPr>
          </c:dPt>
          <c:dLbls>
            <c:numFmt formatCode="0.0%" sourceLinked="1"/>
            <c:dLbl>
              <c:idx val="0"/>
              <c:numFmt formatCode="0.0%" sourceLinked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Projetos'!$C$29</c:f>
              <c:strCache>
                <c:ptCount val="1"/>
                <c:pt idx="0">
                  <c:v>0,0%</c:v>
                </c:pt>
              </c:strCache>
            </c:strRef>
          </c:cat>
          <c:val>
            <c:numRef>
              <c:f>'Planilha Sintética Projetos'!$C$30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'Planilha Sintética Projetos'!$A$31</c:f>
              <c:strCache>
                <c:ptCount val="1"/>
                <c:pt idx="0">
                  <c:v>Objetivo 4</c:v>
                </c:pt>
              </c:strCache>
            </c:strRef>
          </c:tx>
          <c:spPr>
            <a:solidFill>
              <a:srgbClr val="5e8ac7"/>
            </a:solidFill>
            <a:ln>
              <a:noFill/>
            </a:ln>
          </c:spPr>
          <c:invertIfNegative val="0"/>
          <c:dLbls>
            <c:numFmt formatCode="0.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Projetos'!$C$29</c:f>
              <c:strCache>
                <c:ptCount val="1"/>
                <c:pt idx="0">
                  <c:v>0,0%</c:v>
                </c:pt>
              </c:strCache>
            </c:strRef>
          </c:cat>
          <c:val>
            <c:numRef>
              <c:f>'Planilha Sintética Projetos'!$C$31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'Planilha Sintética Projetos'!$A$32</c:f>
              <c:strCache>
                <c:ptCount val="1"/>
                <c:pt idx="0">
                  <c:v>Objetivo 5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0.0%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Projetos'!$C$29</c:f>
              <c:strCache>
                <c:ptCount val="1"/>
                <c:pt idx="0">
                  <c:v>0,0%</c:v>
                </c:pt>
              </c:strCache>
            </c:strRef>
          </c:cat>
          <c:val>
            <c:numRef>
              <c:f>'Planilha Sintética Projetos'!$C$32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00"/>
        <c:overlap val="0"/>
        <c:axId val="9331426"/>
        <c:axId val="51340213"/>
      </c:barChart>
      <c:catAx>
        <c:axId val="933142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one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340213"/>
        <c:crosses val="autoZero"/>
        <c:auto val="1"/>
        <c:lblAlgn val="ctr"/>
        <c:lblOffset val="100"/>
        <c:noMultiLvlLbl val="0"/>
      </c:catAx>
      <c:valAx>
        <c:axId val="51340213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31426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18758020420689"/>
          <c:y val="0.588347494364488"/>
          <c:w val="0.888572703939292"/>
          <c:h val="0.39190751445086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Planejamento dos
 Projetos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34077456452"/>
          <c:y val="0.205331474867149"/>
          <c:w val="0.728479621173685"/>
          <c:h val="0.541597700148096"/>
        </c:manualLayout>
      </c:layout>
      <c:pieChart>
        <c:varyColors val="1"/>
        <c:ser>
          <c:idx val="0"/>
          <c:order val="0"/>
          <c:tx>
            <c:strRef>
              <c:f>'Planilha Sintética Projetos'!$B$47</c:f>
              <c:strCache>
                <c:ptCount val="1"/>
                <c:pt idx="0">
                  <c:v>QNT. Proj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1b75bc"/>
              </a:solidFill>
              <a:ln>
                <a:noFill/>
              </a:ln>
            </c:spPr>
          </c:dPt>
          <c:dPt>
            <c:idx val="1"/>
            <c:spPr>
              <a:solidFill>
                <a:srgbClr val="009353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cf3834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eparator>
</c:separator>
            <c:showLeaderLines val="0"/>
          </c:dLbls>
          <c:cat>
            <c:strRef>
              <c:f>'Planilha Sintética Projetos'!$A$48:$A$51</c:f>
              <c:strCache>
                <c:ptCount val="4"/>
                <c:pt idx="0">
                  <c:v>Projetos Planejados em Andamento</c:v>
                </c:pt>
                <c:pt idx="1">
                  <c:v>Projetos Planejados Aguardando Iniciar</c:v>
                </c:pt>
                <c:pt idx="2">
                  <c:v>Projetos Correntes sem planejamento</c:v>
                </c:pt>
                <c:pt idx="3">
                  <c:v>Projetos com planejamento pendentes</c:v>
                </c:pt>
              </c:strCache>
            </c:strRef>
          </c:cat>
          <c:val>
            <c:numRef>
              <c:f>'Planilha Sintética Projetos'!$C$48:$C$51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'Planilha Sintética Projetos'!$C$47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'Planilha Sintética Projetos'!$A$48:$A$51</c:f>
              <c:strCache>
                <c:ptCount val="4"/>
                <c:pt idx="0">
                  <c:v>Projetos Planejados em Andamento</c:v>
                </c:pt>
                <c:pt idx="1">
                  <c:v>Projetos Planejados Aguardando Iniciar</c:v>
                </c:pt>
                <c:pt idx="2">
                  <c:v>Projetos Correntes sem planejamento</c:v>
                </c:pt>
                <c:pt idx="3">
                  <c:v>Projetos com planejamento pendentes</c:v>
                </c:pt>
              </c:strCache>
            </c:strRef>
          </c:cat>
          <c:val>
            <c:numRef>
              <c:f>'Planilha Sintética Projetos'!$C$48:$C$51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12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 w="9360">
      <a:noFill/>
    </a:ln>
  </c:spPr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Andamento do planejamento dos projetos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16265314744"/>
          <c:y val="0.205264534123594"/>
          <c:w val="0.72843261512463"/>
          <c:h val="0.541619454371132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62c94e"/>
              </a:solidFill>
              <a:ln>
                <a:noFill/>
              </a:ln>
            </c:spPr>
          </c:dPt>
          <c:dPt>
            <c:idx val="1"/>
            <c:spPr>
              <a:solidFill>
                <a:srgbClr val="f7e438"/>
              </a:solidFill>
              <a:ln>
                <a:noFill/>
              </a:ln>
            </c:spPr>
          </c:dPt>
          <c:dPt>
            <c:idx val="2"/>
            <c:spPr>
              <a:solidFill>
                <a:srgbClr val="519bd2"/>
              </a:solidFill>
              <a:ln>
                <a:noFill/>
              </a:ln>
            </c:spPr>
          </c:dPt>
          <c:dPt>
            <c:idx val="3"/>
            <c:spPr>
              <a:solidFill>
                <a:srgbClr val="df5656"/>
              </a:solidFill>
              <a:ln>
                <a:noFill/>
              </a:ln>
            </c:spPr>
          </c:dPt>
          <c:dPt>
            <c:idx val="4"/>
            <c:spPr>
              <a:solidFill>
                <a:srgbClr val="e4a33a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eparator>
</c:separator>
            <c:showLeaderLines val="0"/>
          </c:dLbls>
          <c:cat>
            <c:strRef>
              <c:f>'Planilha Sintética Projetos'!$A$5:$A$10</c:f>
              <c:strCache>
                <c:ptCount val="6"/>
                <c:pt idx="0">
                  <c:v>Concluídos</c:v>
                </c:pt>
                <c:pt idx="1">
                  <c:v>Concluídos com Atraso</c:v>
                </c:pt>
                <c:pt idx="2">
                  <c:v>Em Andamento</c:v>
                </c:pt>
                <c:pt idx="3">
                  <c:v>Atrasado</c:v>
                </c:pt>
                <c:pt idx="4">
                  <c:v>Expectativa de Atraso</c:v>
                </c:pt>
                <c:pt idx="5">
                  <c:v>Paralisado sem Concluir</c:v>
                </c:pt>
              </c:strCache>
            </c:strRef>
          </c:cat>
          <c:val>
            <c:numRef>
              <c:f>'Planilha Sintética Projetos'!$F$5:$F$10</c:f>
              <c:numCache>
                <c:formatCode>General</c:formatCode>
                <c:ptCount val="6"/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12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 w="9360">
      <a:noFill/>
    </a:ln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26.xml"/><Relationship Id="rId2" Type="http://schemas.openxmlformats.org/officeDocument/2006/relationships/chart" Target="../charts/chart227.xml"/><Relationship Id="rId3" Type="http://schemas.openxmlformats.org/officeDocument/2006/relationships/chart" Target="../charts/chart228.xml"/><Relationship Id="rId4" Type="http://schemas.openxmlformats.org/officeDocument/2006/relationships/chart" Target="../charts/chart229.xml"/><Relationship Id="rId5" Type="http://schemas.openxmlformats.org/officeDocument/2006/relationships/chart" Target="../charts/chart230.xml"/><Relationship Id="rId6" Type="http://schemas.openxmlformats.org/officeDocument/2006/relationships/chart" Target="../charts/chart231.xml"/><Relationship Id="rId7" Type="http://schemas.openxmlformats.org/officeDocument/2006/relationships/chart" Target="../charts/chart23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24840</xdr:colOff>
      <xdr:row>0</xdr:row>
      <xdr:rowOff>139320</xdr:rowOff>
    </xdr:from>
    <xdr:to>
      <xdr:col>14</xdr:col>
      <xdr:colOff>583920</xdr:colOff>
      <xdr:row>25</xdr:row>
      <xdr:rowOff>51480</xdr:rowOff>
    </xdr:to>
    <xdr:graphicFrame>
      <xdr:nvGraphicFramePr>
        <xdr:cNvPr id="0" name=""/>
        <xdr:cNvGraphicFramePr/>
      </xdr:nvGraphicFramePr>
      <xdr:xfrm>
        <a:off x="24840" y="139320"/>
        <a:ext cx="9128880" cy="402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69120</xdr:colOff>
      <xdr:row>25</xdr:row>
      <xdr:rowOff>163800</xdr:rowOff>
    </xdr:from>
    <xdr:to>
      <xdr:col>14</xdr:col>
      <xdr:colOff>610200</xdr:colOff>
      <xdr:row>50</xdr:row>
      <xdr:rowOff>138960</xdr:rowOff>
    </xdr:to>
    <xdr:graphicFrame>
      <xdr:nvGraphicFramePr>
        <xdr:cNvPr id="1" name=""/>
        <xdr:cNvGraphicFramePr/>
      </xdr:nvGraphicFramePr>
      <xdr:xfrm>
        <a:off x="69120" y="4278600"/>
        <a:ext cx="9110880" cy="4127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146880</xdr:colOff>
      <xdr:row>52</xdr:row>
      <xdr:rowOff>161640</xdr:rowOff>
    </xdr:from>
    <xdr:to>
      <xdr:col>10</xdr:col>
      <xdr:colOff>477720</xdr:colOff>
      <xdr:row>91</xdr:row>
      <xdr:rowOff>49680</xdr:rowOff>
    </xdr:to>
    <xdr:graphicFrame>
      <xdr:nvGraphicFramePr>
        <xdr:cNvPr id="2" name=""/>
        <xdr:cNvGraphicFramePr/>
      </xdr:nvGraphicFramePr>
      <xdr:xfrm>
        <a:off x="146880" y="8754120"/>
        <a:ext cx="6451920" cy="622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61560</xdr:colOff>
      <xdr:row>53</xdr:row>
      <xdr:rowOff>89640</xdr:rowOff>
    </xdr:from>
    <xdr:to>
      <xdr:col>19</xdr:col>
      <xdr:colOff>365400</xdr:colOff>
      <xdr:row>91</xdr:row>
      <xdr:rowOff>59760</xdr:rowOff>
    </xdr:to>
    <xdr:graphicFrame>
      <xdr:nvGraphicFramePr>
        <xdr:cNvPr id="3" name=""/>
        <xdr:cNvGraphicFramePr/>
      </xdr:nvGraphicFramePr>
      <xdr:xfrm>
        <a:off x="6795000" y="8844840"/>
        <a:ext cx="5200920" cy="6147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232560</xdr:colOff>
      <xdr:row>92</xdr:row>
      <xdr:rowOff>127080</xdr:rowOff>
    </xdr:from>
    <xdr:to>
      <xdr:col>10</xdr:col>
      <xdr:colOff>563400</xdr:colOff>
      <xdr:row>131</xdr:row>
      <xdr:rowOff>15480</xdr:rowOff>
    </xdr:to>
    <xdr:graphicFrame>
      <xdr:nvGraphicFramePr>
        <xdr:cNvPr id="4" name=""/>
        <xdr:cNvGraphicFramePr/>
      </xdr:nvGraphicFramePr>
      <xdr:xfrm>
        <a:off x="232560" y="15222240"/>
        <a:ext cx="6451920" cy="622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149760</xdr:colOff>
      <xdr:row>0</xdr:row>
      <xdr:rowOff>27000</xdr:rowOff>
    </xdr:from>
    <xdr:to>
      <xdr:col>22</xdr:col>
      <xdr:colOff>121680</xdr:colOff>
      <xdr:row>25</xdr:row>
      <xdr:rowOff>44280</xdr:rowOff>
    </xdr:to>
    <xdr:graphicFrame>
      <xdr:nvGraphicFramePr>
        <xdr:cNvPr id="5" name=""/>
        <xdr:cNvGraphicFramePr/>
      </xdr:nvGraphicFramePr>
      <xdr:xfrm>
        <a:off x="9331560" y="27000"/>
        <a:ext cx="4257000" cy="4132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15</xdr:col>
      <xdr:colOff>281160</xdr:colOff>
      <xdr:row>26</xdr:row>
      <xdr:rowOff>111600</xdr:rowOff>
    </xdr:from>
    <xdr:to>
      <xdr:col>22</xdr:col>
      <xdr:colOff>256320</xdr:colOff>
      <xdr:row>51</xdr:row>
      <xdr:rowOff>101160</xdr:rowOff>
    </xdr:to>
    <xdr:graphicFrame>
      <xdr:nvGraphicFramePr>
        <xdr:cNvPr id="6" name=""/>
        <xdr:cNvGraphicFramePr/>
      </xdr:nvGraphicFramePr>
      <xdr:xfrm>
        <a:off x="9462960" y="4401360"/>
        <a:ext cx="4260240" cy="412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8F93C7"/>
    <pageSetUpPr fitToPage="false"/>
  </sheetPr>
  <dimension ref="A1:P3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B24" activeCellId="0" sqref="B24"/>
    </sheetView>
  </sheetViews>
  <sheetFormatPr defaultColWidth="8.58984375" defaultRowHeight="13.8" zeroHeight="false" outlineLevelRow="0" outlineLevelCol="0"/>
  <cols>
    <col collapsed="false" customWidth="true" hidden="false" outlineLevel="0" max="1" min="1" style="0" width="19.64"/>
    <col collapsed="false" customWidth="true" hidden="false" outlineLevel="0" max="2" min="2" style="0" width="66.51"/>
    <col collapsed="false" customWidth="true" hidden="false" outlineLevel="0" max="3" min="3" style="0" width="23.35"/>
    <col collapsed="false" customWidth="true" hidden="false" outlineLevel="0" max="4" min="4" style="0" width="12.96"/>
    <col collapsed="false" customWidth="true" hidden="false" outlineLevel="0" max="6" min="5" style="0" width="15"/>
    <col collapsed="false" customWidth="true" hidden="false" outlineLevel="0" max="7" min="7" style="0" width="16.86"/>
    <col collapsed="false" customWidth="true" hidden="false" outlineLevel="0" max="8" min="8" style="0" width="16.11"/>
    <col collapsed="false" customWidth="true" hidden="false" outlineLevel="0" max="9" min="9" style="0" width="13.52"/>
    <col collapsed="false" customWidth="true" hidden="false" outlineLevel="0" max="10" min="10" style="0" width="11.64"/>
    <col collapsed="false" customWidth="true" hidden="false" outlineLevel="0" max="11" min="11" style="0" width="14.08"/>
    <col collapsed="false" customWidth="true" hidden="false" outlineLevel="0" max="12" min="12" style="0" width="20.01"/>
    <col collapsed="false" customWidth="true" hidden="false" outlineLevel="0" max="13" min="13" style="0" width="23.35"/>
    <col collapsed="false" customWidth="true" hidden="false" outlineLevel="0" max="14" min="14" style="0" width="16.39"/>
    <col collapsed="false" customWidth="true" hidden="false" outlineLevel="0" max="1024" min="1020" style="0" width="8.67"/>
  </cols>
  <sheetData>
    <row r="1" customFormat="false" ht="39.5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</row>
    <row r="2" customFormat="false" ht="15.9" hidden="false" customHeight="false" outlineLevel="0" collapsed="false">
      <c r="A2" s="3" t="s">
        <v>13</v>
      </c>
      <c r="B2" s="4" t="s">
        <v>14</v>
      </c>
      <c r="C2" s="5" t="s">
        <v>15</v>
      </c>
      <c r="D2" s="6" t="n">
        <v>0</v>
      </c>
      <c r="E2" s="7" t="s">
        <v>16</v>
      </c>
      <c r="F2" s="7" t="s">
        <v>16</v>
      </c>
      <c r="G2" s="8"/>
      <c r="H2" s="8"/>
      <c r="I2" s="9" t="n">
        <v>0</v>
      </c>
      <c r="J2" s="9" t="n">
        <v>0</v>
      </c>
      <c r="K2" s="9" t="n">
        <v>0</v>
      </c>
      <c r="L2" s="10" t="str">
        <f aca="false">IF(AND(E2=" ",F2=" ")," ",F2+K2)</f>
        <v> </v>
      </c>
      <c r="M2" s="9" t="s">
        <v>17</v>
      </c>
    </row>
    <row r="3" customFormat="false" ht="15.9" hidden="false" customHeight="false" outlineLevel="0" collapsed="false">
      <c r="A3" s="3" t="s">
        <v>18</v>
      </c>
      <c r="B3" s="4" t="s">
        <v>19</v>
      </c>
      <c r="C3" s="5" t="s">
        <v>20</v>
      </c>
      <c r="D3" s="6" t="n">
        <v>0</v>
      </c>
      <c r="E3" s="7" t="s">
        <v>16</v>
      </c>
      <c r="F3" s="7" t="s">
        <v>16</v>
      </c>
      <c r="G3" s="8"/>
      <c r="H3" s="8"/>
      <c r="I3" s="9" t="n">
        <v>0</v>
      </c>
      <c r="J3" s="9" t="n">
        <v>0</v>
      </c>
      <c r="K3" s="9" t="n">
        <v>0</v>
      </c>
      <c r="L3" s="10" t="str">
        <f aca="false">IF(AND(E3=" ",F3=" ")," ",F3+K3)</f>
        <v> </v>
      </c>
      <c r="M3" s="9" t="s">
        <v>17</v>
      </c>
      <c r="N3" s="11"/>
    </row>
    <row r="4" customFormat="false" ht="15.9" hidden="false" customHeight="false" outlineLevel="0" collapsed="false">
      <c r="A4" s="3" t="s">
        <v>21</v>
      </c>
      <c r="B4" s="4" t="s">
        <v>22</v>
      </c>
      <c r="C4" s="5" t="s">
        <v>23</v>
      </c>
      <c r="D4" s="6" t="n">
        <v>0</v>
      </c>
      <c r="E4" s="7" t="s">
        <v>16</v>
      </c>
      <c r="F4" s="7" t="s">
        <v>16</v>
      </c>
      <c r="G4" s="8"/>
      <c r="H4" s="8"/>
      <c r="I4" s="9" t="n">
        <v>0</v>
      </c>
      <c r="J4" s="9" t="n">
        <v>0</v>
      </c>
      <c r="K4" s="9" t="n">
        <v>0</v>
      </c>
      <c r="L4" s="10" t="str">
        <f aca="false">IF(AND(E4=" ",F4=" ")," ",F4+K4)</f>
        <v> </v>
      </c>
      <c r="M4" s="9" t="s">
        <v>17</v>
      </c>
    </row>
    <row r="5" customFormat="false" ht="15.9" hidden="false" customHeight="false" outlineLevel="0" collapsed="false">
      <c r="A5" s="3" t="s">
        <v>24</v>
      </c>
      <c r="B5" s="4" t="s">
        <v>25</v>
      </c>
      <c r="C5" s="5" t="s">
        <v>26</v>
      </c>
      <c r="D5" s="6" t="n">
        <v>0</v>
      </c>
      <c r="E5" s="7" t="s">
        <v>16</v>
      </c>
      <c r="F5" s="7" t="s">
        <v>16</v>
      </c>
      <c r="G5" s="8"/>
      <c r="H5" s="8"/>
      <c r="I5" s="9" t="n">
        <v>0</v>
      </c>
      <c r="J5" s="9" t="n">
        <v>0</v>
      </c>
      <c r="K5" s="9" t="n">
        <v>0</v>
      </c>
      <c r="L5" s="12" t="str">
        <f aca="false">IF(AND(E5=" ",F5=" ")," ",F5+K5)</f>
        <v> </v>
      </c>
      <c r="M5" s="9" t="s">
        <v>17</v>
      </c>
    </row>
    <row r="6" customFormat="false" ht="15.9" hidden="false" customHeight="false" outlineLevel="0" collapsed="false">
      <c r="A6" s="3" t="s">
        <v>24</v>
      </c>
      <c r="B6" s="4" t="s">
        <v>27</v>
      </c>
      <c r="C6" s="5" t="s">
        <v>26</v>
      </c>
      <c r="D6" s="6" t="n">
        <v>0</v>
      </c>
      <c r="E6" s="7" t="s">
        <v>16</v>
      </c>
      <c r="F6" s="7" t="s">
        <v>16</v>
      </c>
      <c r="G6" s="8"/>
      <c r="H6" s="8"/>
      <c r="I6" s="9" t="n">
        <v>0</v>
      </c>
      <c r="J6" s="9" t="n">
        <v>0</v>
      </c>
      <c r="K6" s="9" t="n">
        <v>0</v>
      </c>
      <c r="L6" s="12" t="str">
        <f aca="false">IF(AND(E6=" ",F6=" ")," ",F6+K6)</f>
        <v> </v>
      </c>
      <c r="M6" s="9" t="s">
        <v>17</v>
      </c>
    </row>
    <row r="7" customFormat="false" ht="15.9" hidden="false" customHeight="false" outlineLevel="0" collapsed="false">
      <c r="A7" s="3" t="s">
        <v>24</v>
      </c>
      <c r="B7" s="4" t="s">
        <v>28</v>
      </c>
      <c r="C7" s="5" t="s">
        <v>26</v>
      </c>
      <c r="D7" s="6" t="n">
        <v>0</v>
      </c>
      <c r="E7" s="7" t="s">
        <v>16</v>
      </c>
      <c r="F7" s="7" t="s">
        <v>16</v>
      </c>
      <c r="G7" s="8"/>
      <c r="H7" s="8"/>
      <c r="I7" s="9" t="n">
        <v>0</v>
      </c>
      <c r="J7" s="9" t="n">
        <v>0</v>
      </c>
      <c r="K7" s="9" t="n">
        <v>0</v>
      </c>
      <c r="L7" s="12" t="str">
        <f aca="false">IF(AND(E7=" ",F7=" ")," ",F7+K7)</f>
        <v> </v>
      </c>
      <c r="M7" s="9" t="s">
        <v>17</v>
      </c>
    </row>
    <row r="8" customFormat="false" ht="15.9" hidden="false" customHeight="false" outlineLevel="0" collapsed="false">
      <c r="A8" s="3" t="s">
        <v>24</v>
      </c>
      <c r="B8" s="4" t="s">
        <v>29</v>
      </c>
      <c r="C8" s="5" t="s">
        <v>26</v>
      </c>
      <c r="D8" s="6" t="n">
        <v>0</v>
      </c>
      <c r="E8" s="7" t="s">
        <v>16</v>
      </c>
      <c r="F8" s="7" t="s">
        <v>16</v>
      </c>
      <c r="G8" s="8"/>
      <c r="H8" s="8"/>
      <c r="I8" s="9" t="n">
        <v>0</v>
      </c>
      <c r="J8" s="9" t="n">
        <v>0</v>
      </c>
      <c r="K8" s="9" t="n">
        <v>0</v>
      </c>
      <c r="L8" s="12" t="str">
        <f aca="false">IF(AND(E8=" ",F8=" ")," ",F8+K8)</f>
        <v> </v>
      </c>
      <c r="M8" s="9" t="s">
        <v>17</v>
      </c>
    </row>
    <row r="9" customFormat="false" ht="15.9" hidden="false" customHeight="false" outlineLevel="0" collapsed="false">
      <c r="A9" s="3" t="s">
        <v>18</v>
      </c>
      <c r="B9" s="4" t="s">
        <v>30</v>
      </c>
      <c r="C9" s="5" t="s">
        <v>31</v>
      </c>
      <c r="D9" s="6" t="n">
        <v>0</v>
      </c>
      <c r="E9" s="7" t="s">
        <v>16</v>
      </c>
      <c r="F9" s="7" t="s">
        <v>16</v>
      </c>
      <c r="G9" s="8"/>
      <c r="H9" s="8"/>
      <c r="I9" s="9" t="n">
        <v>0</v>
      </c>
      <c r="J9" s="9" t="n">
        <v>0</v>
      </c>
      <c r="K9" s="9" t="n">
        <v>0</v>
      </c>
      <c r="L9" s="10" t="str">
        <f aca="false">IF(AND(E9=" ",F9=" ")," ",F9+K9)</f>
        <v> </v>
      </c>
      <c r="M9" s="9" t="s">
        <v>17</v>
      </c>
    </row>
    <row r="10" customFormat="false" ht="15.9" hidden="false" customHeight="false" outlineLevel="0" collapsed="false">
      <c r="A10" s="3" t="s">
        <v>24</v>
      </c>
      <c r="B10" s="4" t="s">
        <v>32</v>
      </c>
      <c r="C10" s="5" t="s">
        <v>33</v>
      </c>
      <c r="D10" s="6" t="n">
        <v>0</v>
      </c>
      <c r="E10" s="7" t="s">
        <v>16</v>
      </c>
      <c r="F10" s="7" t="s">
        <v>16</v>
      </c>
      <c r="G10" s="8"/>
      <c r="H10" s="8"/>
      <c r="I10" s="9" t="n">
        <v>0</v>
      </c>
      <c r="J10" s="9" t="n">
        <v>0</v>
      </c>
      <c r="K10" s="9" t="n">
        <v>0</v>
      </c>
      <c r="L10" s="10" t="str">
        <f aca="false">IF(AND(E10=" ",F10=" ")," ",F10+K10)</f>
        <v> </v>
      </c>
      <c r="M10" s="9" t="s">
        <v>17</v>
      </c>
    </row>
    <row r="11" customFormat="false" ht="15.9" hidden="false" customHeight="false" outlineLevel="0" collapsed="false">
      <c r="A11" s="3" t="s">
        <v>24</v>
      </c>
      <c r="B11" s="4" t="s">
        <v>34</v>
      </c>
      <c r="C11" s="5" t="s">
        <v>35</v>
      </c>
      <c r="D11" s="6" t="n">
        <v>0</v>
      </c>
      <c r="E11" s="7" t="s">
        <v>16</v>
      </c>
      <c r="F11" s="7" t="s">
        <v>16</v>
      </c>
      <c r="G11" s="8"/>
      <c r="H11" s="8"/>
      <c r="I11" s="9" t="n">
        <v>0</v>
      </c>
      <c r="J11" s="9" t="n">
        <v>0</v>
      </c>
      <c r="K11" s="9" t="n">
        <v>0</v>
      </c>
      <c r="L11" s="10" t="str">
        <f aca="false">IF(AND(E11=" ",F11=" ")," ",F11+K11)</f>
        <v> </v>
      </c>
      <c r="M11" s="9" t="s">
        <v>17</v>
      </c>
      <c r="P11" s="13"/>
    </row>
    <row r="12" customFormat="false" ht="15.9" hidden="false" customHeight="false" outlineLevel="0" collapsed="false">
      <c r="A12" s="3" t="s">
        <v>24</v>
      </c>
      <c r="B12" s="4" t="s">
        <v>36</v>
      </c>
      <c r="C12" s="5" t="s">
        <v>35</v>
      </c>
      <c r="D12" s="6" t="n">
        <v>0</v>
      </c>
      <c r="E12" s="7" t="s">
        <v>16</v>
      </c>
      <c r="F12" s="7" t="s">
        <v>16</v>
      </c>
      <c r="G12" s="8"/>
      <c r="H12" s="8"/>
      <c r="I12" s="9" t="n">
        <v>0</v>
      </c>
      <c r="J12" s="9" t="n">
        <v>0</v>
      </c>
      <c r="K12" s="9" t="n">
        <v>0</v>
      </c>
      <c r="L12" s="10" t="str">
        <f aca="false">IF(AND(E12=" ",F12=" ")," ",F12+K12)</f>
        <v> </v>
      </c>
      <c r="M12" s="9" t="s">
        <v>17</v>
      </c>
      <c r="P12" s="13"/>
    </row>
    <row r="13" customFormat="false" ht="20.25" hidden="false" customHeight="true" outlineLevel="0" collapsed="false">
      <c r="A13" s="3" t="s">
        <v>24</v>
      </c>
      <c r="B13" s="4" t="s">
        <v>37</v>
      </c>
      <c r="C13" s="5" t="s">
        <v>35</v>
      </c>
      <c r="D13" s="6" t="n">
        <v>0</v>
      </c>
      <c r="E13" s="7" t="s">
        <v>16</v>
      </c>
      <c r="F13" s="7" t="s">
        <v>16</v>
      </c>
      <c r="G13" s="8"/>
      <c r="H13" s="8"/>
      <c r="I13" s="9" t="n">
        <v>0</v>
      </c>
      <c r="J13" s="9" t="n">
        <v>0</v>
      </c>
      <c r="K13" s="9" t="n">
        <v>0</v>
      </c>
      <c r="L13" s="10" t="str">
        <f aca="false">IF(AND(E13=" ",F13=" ")," ",F13+K13)</f>
        <v> </v>
      </c>
      <c r="M13" s="9" t="s">
        <v>17</v>
      </c>
    </row>
    <row r="14" customFormat="false" ht="20.25" hidden="false" customHeight="true" outlineLevel="0" collapsed="false">
      <c r="A14" s="3" t="s">
        <v>24</v>
      </c>
      <c r="B14" s="4" t="s">
        <v>38</v>
      </c>
      <c r="C14" s="5" t="s">
        <v>35</v>
      </c>
      <c r="D14" s="6" t="n">
        <v>0</v>
      </c>
      <c r="E14" s="7" t="s">
        <v>16</v>
      </c>
      <c r="F14" s="7" t="s">
        <v>16</v>
      </c>
      <c r="G14" s="8"/>
      <c r="H14" s="8"/>
      <c r="I14" s="9" t="n">
        <v>0</v>
      </c>
      <c r="J14" s="9" t="n">
        <v>0</v>
      </c>
      <c r="K14" s="9" t="n">
        <v>0</v>
      </c>
      <c r="L14" s="12" t="str">
        <f aca="false">IF(AND(E14=" ",F14=" ")," ",F14+K14)</f>
        <v> </v>
      </c>
      <c r="M14" s="9" t="s">
        <v>17</v>
      </c>
    </row>
    <row r="15" customFormat="false" ht="20.25" hidden="false" customHeight="true" outlineLevel="0" collapsed="false">
      <c r="A15" s="3" t="s">
        <v>24</v>
      </c>
      <c r="B15" s="4" t="s">
        <v>39</v>
      </c>
      <c r="C15" s="5" t="s">
        <v>35</v>
      </c>
      <c r="D15" s="6" t="n">
        <v>0</v>
      </c>
      <c r="E15" s="7" t="s">
        <v>16</v>
      </c>
      <c r="F15" s="7" t="s">
        <v>16</v>
      </c>
      <c r="G15" s="8"/>
      <c r="H15" s="8"/>
      <c r="I15" s="9" t="n">
        <v>0</v>
      </c>
      <c r="J15" s="9" t="n">
        <v>0</v>
      </c>
      <c r="K15" s="9" t="n">
        <v>0</v>
      </c>
      <c r="L15" s="12" t="str">
        <f aca="false">IF(AND(E15=" ",F15=" ")," ",F15+K15)</f>
        <v> </v>
      </c>
      <c r="M15" s="9" t="s">
        <v>17</v>
      </c>
    </row>
    <row r="16" customFormat="false" ht="20.25" hidden="false" customHeight="true" outlineLevel="0" collapsed="false">
      <c r="A16" s="3" t="s">
        <v>24</v>
      </c>
      <c r="B16" s="4" t="s">
        <v>40</v>
      </c>
      <c r="C16" s="5" t="s">
        <v>35</v>
      </c>
      <c r="D16" s="6" t="n">
        <v>0</v>
      </c>
      <c r="E16" s="7" t="s">
        <v>16</v>
      </c>
      <c r="F16" s="7" t="s">
        <v>16</v>
      </c>
      <c r="G16" s="8"/>
      <c r="H16" s="8"/>
      <c r="I16" s="9" t="n">
        <v>0</v>
      </c>
      <c r="J16" s="9" t="n">
        <v>0</v>
      </c>
      <c r="K16" s="9" t="n">
        <v>0</v>
      </c>
      <c r="L16" s="12" t="str">
        <f aca="false">IF(AND(E16=" ",F16=" ")," ",F16+K16)</f>
        <v> </v>
      </c>
      <c r="M16" s="9" t="s">
        <v>17</v>
      </c>
    </row>
    <row r="17" customFormat="false" ht="15.9" hidden="false" customHeight="false" outlineLevel="0" collapsed="false">
      <c r="A17" s="3" t="s">
        <v>24</v>
      </c>
      <c r="B17" s="4" t="s">
        <v>41</v>
      </c>
      <c r="C17" s="5" t="s">
        <v>35</v>
      </c>
      <c r="D17" s="6" t="n">
        <v>0</v>
      </c>
      <c r="E17" s="7" t="s">
        <v>16</v>
      </c>
      <c r="F17" s="7" t="s">
        <v>16</v>
      </c>
      <c r="G17" s="8"/>
      <c r="H17" s="8"/>
      <c r="I17" s="9" t="n">
        <v>0</v>
      </c>
      <c r="J17" s="9" t="n">
        <v>0</v>
      </c>
      <c r="K17" s="9" t="n">
        <v>0</v>
      </c>
      <c r="L17" s="12" t="str">
        <f aca="false">IF(AND(E17=" ",F17=" ")," ",F17+K17)</f>
        <v> </v>
      </c>
      <c r="M17" s="9" t="s">
        <v>17</v>
      </c>
    </row>
    <row r="18" customFormat="false" ht="15.9" hidden="false" customHeight="false" outlineLevel="0" collapsed="false">
      <c r="A18" s="3" t="s">
        <v>24</v>
      </c>
      <c r="B18" s="4" t="s">
        <v>42</v>
      </c>
      <c r="C18" s="5" t="s">
        <v>35</v>
      </c>
      <c r="D18" s="6" t="n">
        <v>0</v>
      </c>
      <c r="E18" s="7" t="s">
        <v>16</v>
      </c>
      <c r="F18" s="7" t="s">
        <v>16</v>
      </c>
      <c r="G18" s="8"/>
      <c r="H18" s="8"/>
      <c r="I18" s="9" t="n">
        <v>0</v>
      </c>
      <c r="J18" s="9" t="n">
        <v>0</v>
      </c>
      <c r="K18" s="9" t="n">
        <v>0</v>
      </c>
      <c r="L18" s="12" t="str">
        <f aca="false">IF(AND(E18=" ",F18=" ")," ",F18+K18)</f>
        <v> </v>
      </c>
      <c r="M18" s="9" t="s">
        <v>17</v>
      </c>
    </row>
    <row r="19" customFormat="false" ht="15.9" hidden="false" customHeight="false" outlineLevel="0" collapsed="false">
      <c r="A19" s="3" t="s">
        <v>24</v>
      </c>
      <c r="B19" s="4" t="s">
        <v>43</v>
      </c>
      <c r="C19" s="5" t="s">
        <v>35</v>
      </c>
      <c r="D19" s="6" t="n">
        <v>0</v>
      </c>
      <c r="E19" s="7" t="s">
        <v>16</v>
      </c>
      <c r="F19" s="7" t="s">
        <v>16</v>
      </c>
      <c r="G19" s="8"/>
      <c r="H19" s="8"/>
      <c r="I19" s="9" t="n">
        <v>0</v>
      </c>
      <c r="J19" s="9" t="n">
        <v>0</v>
      </c>
      <c r="K19" s="9" t="n">
        <v>0</v>
      </c>
      <c r="L19" s="10" t="str">
        <f aca="false">IF(AND(E19=" ",F19=" ")," ",F19+K19)</f>
        <v> </v>
      </c>
      <c r="M19" s="9" t="s">
        <v>17</v>
      </c>
    </row>
    <row r="20" customFormat="false" ht="22.05" hidden="false" customHeight="false" outlineLevel="0" collapsed="false">
      <c r="A20" s="3" t="s">
        <v>44</v>
      </c>
      <c r="B20" s="4" t="s">
        <v>45</v>
      </c>
      <c r="C20" s="14" t="s">
        <v>46</v>
      </c>
      <c r="D20" s="6" t="n">
        <v>0</v>
      </c>
      <c r="E20" s="7" t="s">
        <v>16</v>
      </c>
      <c r="F20" s="7" t="s">
        <v>16</v>
      </c>
      <c r="G20" s="8"/>
      <c r="H20" s="8"/>
      <c r="I20" s="9" t="n">
        <v>0</v>
      </c>
      <c r="J20" s="9" t="n">
        <v>0</v>
      </c>
      <c r="K20" s="9" t="n">
        <v>0</v>
      </c>
      <c r="L20" s="15" t="str">
        <f aca="false">IF(AND(E20=" ",F20=" ")," ",F20+K20)</f>
        <v> </v>
      </c>
      <c r="M20" s="9" t="s">
        <v>17</v>
      </c>
      <c r="N20" s="16"/>
    </row>
    <row r="21" customFormat="false" ht="22.05" hidden="false" customHeight="false" outlineLevel="0" collapsed="false">
      <c r="A21" s="3" t="s">
        <v>44</v>
      </c>
      <c r="B21" s="4" t="s">
        <v>47</v>
      </c>
      <c r="C21" s="5" t="s">
        <v>46</v>
      </c>
      <c r="D21" s="6" t="n">
        <v>0</v>
      </c>
      <c r="E21" s="7" t="s">
        <v>16</v>
      </c>
      <c r="F21" s="7" t="s">
        <v>16</v>
      </c>
      <c r="G21" s="8"/>
      <c r="H21" s="8"/>
      <c r="I21" s="9" t="n">
        <v>0</v>
      </c>
      <c r="J21" s="9" t="n">
        <v>0</v>
      </c>
      <c r="K21" s="9" t="n">
        <v>0</v>
      </c>
      <c r="L21" s="10" t="str">
        <f aca="false">IF(AND(E21=" ",F21=" ")," ",F21+K21)</f>
        <v> </v>
      </c>
      <c r="M21" s="9" t="s">
        <v>17</v>
      </c>
      <c r="N21" s="16"/>
    </row>
    <row r="22" customFormat="false" ht="22.05" hidden="false" customHeight="false" outlineLevel="0" collapsed="false">
      <c r="A22" s="3" t="s">
        <v>44</v>
      </c>
      <c r="B22" s="4" t="s">
        <v>48</v>
      </c>
      <c r="C22" s="5" t="s">
        <v>46</v>
      </c>
      <c r="D22" s="6" t="n">
        <v>0</v>
      </c>
      <c r="E22" s="7" t="s">
        <v>16</v>
      </c>
      <c r="F22" s="7" t="s">
        <v>16</v>
      </c>
      <c r="G22" s="8"/>
      <c r="H22" s="8"/>
      <c r="I22" s="9" t="n">
        <v>0</v>
      </c>
      <c r="J22" s="9" t="n">
        <v>0</v>
      </c>
      <c r="K22" s="9" t="n">
        <v>0</v>
      </c>
      <c r="L22" s="12" t="str">
        <f aca="false">IF(AND(E22=" ",F22=" ")," ",F22+K22)</f>
        <v> </v>
      </c>
      <c r="M22" s="9" t="s">
        <v>17</v>
      </c>
      <c r="N22" s="16"/>
    </row>
    <row r="23" customFormat="false" ht="22.05" hidden="false" customHeight="false" outlineLevel="0" collapsed="false">
      <c r="A23" s="3" t="s">
        <v>24</v>
      </c>
      <c r="B23" s="4" t="s">
        <v>49</v>
      </c>
      <c r="C23" s="5" t="s">
        <v>50</v>
      </c>
      <c r="D23" s="6" t="n">
        <v>0</v>
      </c>
      <c r="E23" s="7" t="s">
        <v>16</v>
      </c>
      <c r="F23" s="7" t="s">
        <v>16</v>
      </c>
      <c r="G23" s="8"/>
      <c r="H23" s="8"/>
      <c r="I23" s="9" t="n">
        <v>0</v>
      </c>
      <c r="J23" s="9" t="n">
        <v>0</v>
      </c>
      <c r="K23" s="9" t="n">
        <v>0</v>
      </c>
      <c r="L23" s="12" t="str">
        <f aca="false">IF(AND(E23=" ",F23=" ")," ",F23+K23)</f>
        <v> </v>
      </c>
      <c r="M23" s="9" t="s">
        <v>17</v>
      </c>
      <c r="N23" s="16"/>
    </row>
    <row r="24" customFormat="false" ht="22.05" hidden="false" customHeight="false" outlineLevel="0" collapsed="false">
      <c r="A24" s="3" t="s">
        <v>21</v>
      </c>
      <c r="B24" s="4" t="s">
        <v>51</v>
      </c>
      <c r="C24" s="17" t="s">
        <v>52</v>
      </c>
      <c r="D24" s="6" t="n">
        <v>0</v>
      </c>
      <c r="E24" s="7" t="s">
        <v>16</v>
      </c>
      <c r="F24" s="7" t="s">
        <v>16</v>
      </c>
      <c r="G24" s="8"/>
      <c r="H24" s="8"/>
      <c r="I24" s="9" t="n">
        <v>0</v>
      </c>
      <c r="J24" s="9" t="n">
        <v>0</v>
      </c>
      <c r="K24" s="9" t="n">
        <v>0</v>
      </c>
      <c r="L24" s="12" t="str">
        <f aca="false">IF(AND(E24=" ",F24=" ")," ",F24+K24)</f>
        <v> </v>
      </c>
      <c r="M24" s="9" t="s">
        <v>17</v>
      </c>
      <c r="N24" s="16"/>
    </row>
    <row r="25" customFormat="false" ht="13.8" hidden="false" customHeight="false" outlineLevel="0" collapsed="false">
      <c r="D25" s="18"/>
      <c r="I25" s="19"/>
    </row>
    <row r="29" customFormat="false" ht="15" hidden="false" customHeight="false" outlineLevel="0" collapsed="false">
      <c r="A29" s="20"/>
      <c r="B29" s="9" t="s">
        <v>53</v>
      </c>
      <c r="D29" s="18"/>
    </row>
    <row r="30" customFormat="false" ht="15" hidden="false" customHeight="false" outlineLevel="0" collapsed="false">
      <c r="A30" s="21"/>
      <c r="B30" s="9" t="s">
        <v>54</v>
      </c>
    </row>
    <row r="31" customFormat="false" ht="15" hidden="false" customHeight="false" outlineLevel="0" collapsed="false">
      <c r="A31" s="22"/>
      <c r="B31" s="9" t="s">
        <v>55</v>
      </c>
    </row>
    <row r="32" customFormat="false" ht="15" hidden="false" customHeight="false" outlineLevel="0" collapsed="false">
      <c r="A32" s="23"/>
      <c r="B32" s="9" t="s">
        <v>56</v>
      </c>
    </row>
    <row r="33" customFormat="false" ht="15" hidden="false" customHeight="false" outlineLevel="0" collapsed="false">
      <c r="A33" s="24"/>
      <c r="B33" s="9" t="s">
        <v>57</v>
      </c>
    </row>
    <row r="34" customFormat="false" ht="15" hidden="false" customHeight="false" outlineLevel="0" collapsed="false">
      <c r="A34" s="25"/>
      <c r="B34" s="9" t="s">
        <v>17</v>
      </c>
    </row>
  </sheetData>
  <autoFilter ref="A1:M24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4" activeCellId="0" sqref="B24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40.98"/>
    <col collapsed="false" customWidth="true" hidden="false" outlineLevel="0" max="2" min="2" style="0" width="70.99"/>
    <col collapsed="false" customWidth="true" hidden="false" outlineLevel="0" max="1024" min="1020" style="0" width="11.52"/>
  </cols>
  <sheetData>
    <row r="1" customFormat="false" ht="15" hidden="false" customHeight="false" outlineLevel="0" collapsed="false">
      <c r="A1" s="26" t="s">
        <v>58</v>
      </c>
      <c r="B1" s="27" t="s">
        <v>1</v>
      </c>
      <c r="C1" s="28" t="s">
        <v>59</v>
      </c>
    </row>
    <row r="2" customFormat="false" ht="15" hidden="false" customHeight="false" outlineLevel="0" collapsed="false">
      <c r="A2" s="29" t="s">
        <v>60</v>
      </c>
      <c r="B2" s="4" t="s">
        <v>14</v>
      </c>
      <c r="C2" s="30" t="n">
        <f aca="false">SUMIF(Projetos!$B$2:$B$27,B2,Projetos!$D$2:$D$27 )</f>
        <v>0</v>
      </c>
    </row>
    <row r="3" customFormat="false" ht="15" hidden="false" customHeight="false" outlineLevel="0" collapsed="false">
      <c r="A3" s="29" t="s">
        <v>60</v>
      </c>
      <c r="B3" s="4" t="s">
        <v>22</v>
      </c>
      <c r="C3" s="30" t="n">
        <f aca="false">SUMIF(Projetos!$B$2:$B$27,B3,Projetos!$D$2:$D$27 )</f>
        <v>0</v>
      </c>
    </row>
    <row r="4" customFormat="false" ht="15" hidden="false" customHeight="false" outlineLevel="0" collapsed="false">
      <c r="A4" s="29" t="s">
        <v>60</v>
      </c>
      <c r="B4" s="4" t="s">
        <v>51</v>
      </c>
      <c r="C4" s="30" t="n">
        <f aca="false">SUMIF(Projetos!$B$2:$B$27,B4,Projetos!$D$2:$D$27 )</f>
        <v>0</v>
      </c>
    </row>
    <row r="5" customFormat="false" ht="15" hidden="false" customHeight="false" outlineLevel="0" collapsed="false">
      <c r="A5" s="29" t="s">
        <v>61</v>
      </c>
      <c r="B5" s="4" t="s">
        <v>34</v>
      </c>
      <c r="C5" s="30" t="n">
        <f aca="false">SUMIF(Projetos!$B$2:$B$27,B5,Projetos!$D$2:$D$27 )</f>
        <v>0</v>
      </c>
    </row>
    <row r="6" customFormat="false" ht="15" hidden="false" customHeight="false" outlineLevel="0" collapsed="false">
      <c r="A6" s="29" t="s">
        <v>61</v>
      </c>
      <c r="B6" s="4" t="s">
        <v>36</v>
      </c>
      <c r="C6" s="30" t="n">
        <f aca="false">SUMIF(Projetos!$B$2:$B$27,B6,Projetos!$D$2:$D$27 )</f>
        <v>0</v>
      </c>
    </row>
    <row r="7" customFormat="false" ht="15" hidden="false" customHeight="false" outlineLevel="0" collapsed="false">
      <c r="A7" s="29" t="s">
        <v>61</v>
      </c>
      <c r="B7" s="4" t="s">
        <v>37</v>
      </c>
      <c r="C7" s="30" t="n">
        <f aca="false">SUMIF(Projetos!$B$2:$B$27,B7,Projetos!$D$2:$D$27 )</f>
        <v>0</v>
      </c>
    </row>
    <row r="8" customFormat="false" ht="15" hidden="false" customHeight="false" outlineLevel="0" collapsed="false">
      <c r="A8" s="29" t="s">
        <v>61</v>
      </c>
      <c r="B8" s="4" t="s">
        <v>38</v>
      </c>
      <c r="C8" s="30" t="n">
        <f aca="false">SUMIF(Projetos!$B$2:$B$27,B8,Projetos!$D$2:$D$27 )</f>
        <v>0</v>
      </c>
    </row>
    <row r="9" customFormat="false" ht="15" hidden="false" customHeight="false" outlineLevel="0" collapsed="false">
      <c r="A9" s="29" t="s">
        <v>61</v>
      </c>
      <c r="B9" s="4" t="s">
        <v>39</v>
      </c>
      <c r="C9" s="30" t="n">
        <f aca="false">SUMIF(Projetos!$B$2:$B$27,B9,Projetos!$D$2:$D$27 )</f>
        <v>0</v>
      </c>
    </row>
    <row r="10" customFormat="false" ht="15" hidden="false" customHeight="false" outlineLevel="0" collapsed="false">
      <c r="A10" s="29" t="s">
        <v>61</v>
      </c>
      <c r="B10" s="4" t="s">
        <v>40</v>
      </c>
      <c r="C10" s="30" t="n">
        <f aca="false">SUMIF(Projetos!$B$2:$B$27,B10,Projetos!$D$2:$D$27 )</f>
        <v>0</v>
      </c>
    </row>
    <row r="11" customFormat="false" ht="15" hidden="false" customHeight="false" outlineLevel="0" collapsed="false">
      <c r="A11" s="29" t="s">
        <v>61</v>
      </c>
      <c r="B11" s="4" t="s">
        <v>41</v>
      </c>
      <c r="C11" s="30" t="n">
        <f aca="false">SUMIF(Projetos!$B$2:$B$27,B11,Projetos!$D$2:$D$27 )</f>
        <v>0</v>
      </c>
    </row>
    <row r="12" customFormat="false" ht="15" hidden="false" customHeight="false" outlineLevel="0" collapsed="false">
      <c r="A12" s="29" t="s">
        <v>61</v>
      </c>
      <c r="B12" s="4" t="s">
        <v>42</v>
      </c>
      <c r="C12" s="30" t="n">
        <f aca="false">SUMIF(Projetos!$B$2:$B$27,B12,Projetos!$D$2:$D$27 )</f>
        <v>0</v>
      </c>
    </row>
    <row r="13" customFormat="false" ht="15" hidden="false" customHeight="false" outlineLevel="0" collapsed="false">
      <c r="A13" s="29" t="s">
        <v>62</v>
      </c>
      <c r="B13" s="4" t="s">
        <v>30</v>
      </c>
      <c r="C13" s="30" t="n">
        <f aca="false">SUMIF(Projetos!$B$2:$B$27,B13,Projetos!$D$2:$D$27 )</f>
        <v>0</v>
      </c>
    </row>
    <row r="14" customFormat="false" ht="15" hidden="false" customHeight="false" outlineLevel="0" collapsed="false">
      <c r="A14" s="29" t="s">
        <v>62</v>
      </c>
      <c r="B14" s="4" t="s">
        <v>19</v>
      </c>
      <c r="C14" s="30" t="n">
        <f aca="false">SUMIF(Projetos!$B$2:$B$27,B14,Projetos!$D$2:$D$27 )</f>
        <v>0</v>
      </c>
    </row>
    <row r="15" customFormat="false" ht="15" hidden="false" customHeight="false" outlineLevel="0" collapsed="false">
      <c r="A15" s="29" t="s">
        <v>63</v>
      </c>
      <c r="B15" s="4" t="s">
        <v>43</v>
      </c>
      <c r="C15" s="30" t="n">
        <f aca="false">SUMIF(Projetos!$B$2:$B$27,B15,Projetos!$D$2:$D$27 )</f>
        <v>0</v>
      </c>
    </row>
    <row r="16" customFormat="false" ht="15" hidden="false" customHeight="false" outlineLevel="0" collapsed="false">
      <c r="A16" s="29" t="s">
        <v>64</v>
      </c>
      <c r="B16" s="4" t="s">
        <v>32</v>
      </c>
      <c r="C16" s="30" t="n">
        <f aca="false">SUMIF(Projetos!$B$2:$B$27,B16,Projetos!$D$2:$D$27 )</f>
        <v>0</v>
      </c>
    </row>
    <row r="17" customFormat="false" ht="15" hidden="false" customHeight="false" outlineLevel="0" collapsed="false">
      <c r="A17" s="29" t="s">
        <v>64</v>
      </c>
      <c r="B17" s="4" t="s">
        <v>25</v>
      </c>
      <c r="C17" s="30" t="n">
        <f aca="false">SUMIF(Projetos!$B$2:$B$27,B17,Projetos!$D$2:$D$27 )</f>
        <v>0</v>
      </c>
    </row>
    <row r="18" customFormat="false" ht="15" hidden="false" customHeight="false" outlineLevel="0" collapsed="false">
      <c r="A18" s="29" t="s">
        <v>64</v>
      </c>
      <c r="B18" s="4" t="s">
        <v>27</v>
      </c>
      <c r="C18" s="30" t="n">
        <f aca="false">SUMIF(Projetos!$B$2:$B$27,B18,Projetos!$D$2:$D$27 )</f>
        <v>0</v>
      </c>
    </row>
    <row r="19" customFormat="false" ht="15" hidden="false" customHeight="false" outlineLevel="0" collapsed="false">
      <c r="A19" s="29" t="s">
        <v>64</v>
      </c>
      <c r="B19" s="4" t="s">
        <v>28</v>
      </c>
      <c r="C19" s="30" t="n">
        <f aca="false">SUMIF(Projetos!$B$2:$B$27,B19,Projetos!$D$2:$D$27 )</f>
        <v>0</v>
      </c>
    </row>
    <row r="20" customFormat="false" ht="15" hidden="false" customHeight="false" outlineLevel="0" collapsed="false">
      <c r="A20" s="29" t="s">
        <v>64</v>
      </c>
      <c r="B20" s="4" t="s">
        <v>29</v>
      </c>
      <c r="C20" s="30" t="n">
        <f aca="false">SUMIF(Projetos!$B$2:$B$27,B20,Projetos!$D$2:$D$27 )</f>
        <v>0</v>
      </c>
    </row>
    <row r="21" customFormat="false" ht="15" hidden="false" customHeight="false" outlineLevel="0" collapsed="false">
      <c r="A21" s="29" t="s">
        <v>64</v>
      </c>
      <c r="B21" s="4" t="s">
        <v>49</v>
      </c>
      <c r="C21" s="30" t="n">
        <f aca="false">SUMIF(Projetos!$B$2:$B$27,B21,Projetos!$D$2:$D$27 )</f>
        <v>0</v>
      </c>
    </row>
    <row r="22" customFormat="false" ht="15" hidden="false" customHeight="false" outlineLevel="0" collapsed="false">
      <c r="A22" s="29" t="s">
        <v>65</v>
      </c>
      <c r="B22" s="4" t="s">
        <v>47</v>
      </c>
      <c r="C22" s="30" t="n">
        <f aca="false">SUMIF(Projetos!$B$2:$B$27,B22,Projetos!$D$2:$D$27 )</f>
        <v>0</v>
      </c>
    </row>
    <row r="23" customFormat="false" ht="15" hidden="false" customHeight="false" outlineLevel="0" collapsed="false">
      <c r="A23" s="29" t="s">
        <v>65</v>
      </c>
      <c r="B23" s="4" t="s">
        <v>45</v>
      </c>
      <c r="C23" s="30" t="n">
        <f aca="false">SUMIF(Projetos!$B$2:$B$27,B23,Projetos!$D$2:$D$27 )</f>
        <v>0</v>
      </c>
    </row>
    <row r="24" customFormat="false" ht="15" hidden="false" customHeight="false" outlineLevel="0" collapsed="false">
      <c r="A24" s="29" t="s">
        <v>65</v>
      </c>
      <c r="B24" s="4" t="s">
        <v>48</v>
      </c>
      <c r="C24" s="30" t="n">
        <f aca="false">SUMIF(Projetos!$B$2:$B$27,B24,Projetos!$D$2:$D$27 )</f>
        <v>0</v>
      </c>
    </row>
  </sheetData>
  <autoFilter ref="A1:C2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2"/>
  <sheetViews>
    <sheetView showFormulas="false" showGridLines="true" showRowColHeaders="true" showZeros="true" rightToLeft="false" tabSelected="true" showOutlineSymbols="true" defaultGridColor="true" view="normal" topLeftCell="A31" colorId="64" zoomScale="75" zoomScaleNormal="75" zoomScalePageLayoutView="100" workbookViewId="0">
      <selection pane="topLeft" activeCell="F49" activeCellId="0" sqref="F49"/>
    </sheetView>
  </sheetViews>
  <sheetFormatPr defaultColWidth="8.6875" defaultRowHeight="12.8" zeroHeight="false" outlineLevelRow="0" outlineLevelCol="0"/>
  <cols>
    <col collapsed="false" customWidth="true" hidden="false" outlineLevel="0" max="1" min="1" style="0" width="39.31"/>
    <col collapsed="false" customWidth="true" hidden="false" outlineLevel="0" max="2" min="2" style="0" width="9"/>
    <col collapsed="false" customWidth="true" hidden="false" outlineLevel="0" max="3" min="3" style="0" width="8.52"/>
    <col collapsed="false" customWidth="true" hidden="false" outlineLevel="0" max="4" min="4" style="0" width="7.48"/>
    <col collapsed="false" customWidth="true" hidden="false" outlineLevel="0" max="15" min="5" style="0" width="6.84"/>
    <col collapsed="false" customWidth="true" hidden="false" outlineLevel="0" max="16" min="16" style="0" width="8.33"/>
    <col collapsed="false" customWidth="true" hidden="false" outlineLevel="0" max="25" min="17" style="0" width="6.84"/>
  </cols>
  <sheetData>
    <row r="1" customFormat="false" ht="13.8" hidden="false" customHeight="false" outlineLevel="0" collapsed="false">
      <c r="A1" s="31"/>
      <c r="B1" s="32" t="n">
        <v>2019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 t="n">
        <v>2020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customFormat="false" ht="13.8" hidden="false" customHeight="false" outlineLevel="0" collapsed="false">
      <c r="A2" s="31"/>
      <c r="B2" s="34" t="n">
        <v>43466</v>
      </c>
      <c r="C2" s="34" t="n">
        <f aca="false">DATE(YEAR(B2),MONTH(B2)+1,DAY(B2))</f>
        <v>43497</v>
      </c>
      <c r="D2" s="34" t="n">
        <f aca="false">DATE(YEAR(C2),MONTH(C2)+1,DAY(C2))</f>
        <v>43525</v>
      </c>
      <c r="E2" s="34" t="n">
        <f aca="false">DATE(YEAR(D2),MONTH(D2)+1,DAY(D2))</f>
        <v>43556</v>
      </c>
      <c r="F2" s="34" t="n">
        <f aca="false">DATE(YEAR(E2),MONTH(E2)+1,DAY(E2))</f>
        <v>43586</v>
      </c>
      <c r="G2" s="34" t="n">
        <f aca="false">DATE(YEAR(F2),MONTH(F2)+1,DAY(F2))</f>
        <v>43617</v>
      </c>
      <c r="H2" s="34" t="n">
        <f aca="false">DATE(YEAR(G2),MONTH(G2)+1,DAY(G2))</f>
        <v>43647</v>
      </c>
      <c r="I2" s="34" t="n">
        <f aca="false">DATE(YEAR(H2),MONTH(H2)+1,DAY(H2))</f>
        <v>43678</v>
      </c>
      <c r="J2" s="34" t="n">
        <f aca="false">DATE(YEAR(I2),MONTH(I2)+1,DAY(I2))</f>
        <v>43709</v>
      </c>
      <c r="K2" s="34" t="n">
        <f aca="false">DATE(YEAR(J2),MONTH(J2)+1,DAY(J2))</f>
        <v>43739</v>
      </c>
      <c r="L2" s="34" t="n">
        <f aca="false">DATE(YEAR(K2),MONTH(K2)+1,DAY(K2))</f>
        <v>43770</v>
      </c>
      <c r="M2" s="34" t="n">
        <f aca="false">DATE(YEAR(L2),MONTH(L2)+1,DAY(L2))</f>
        <v>43800</v>
      </c>
      <c r="N2" s="34" t="n">
        <f aca="false">DATE(YEAR(M2),MONTH(M2)+1,DAY(M2))</f>
        <v>43831</v>
      </c>
      <c r="O2" s="34" t="n">
        <f aca="false">DATE(YEAR(N2),MONTH(N2)+1,DAY(N2))</f>
        <v>43862</v>
      </c>
      <c r="P2" s="34" t="n">
        <f aca="false">DATE(YEAR(O2),MONTH(O2)+1,DAY(O2))</f>
        <v>43891</v>
      </c>
      <c r="Q2" s="34" t="n">
        <f aca="false">DATE(YEAR(P2),MONTH(P2)+1,DAY(P2))</f>
        <v>43922</v>
      </c>
      <c r="R2" s="34" t="n">
        <f aca="false">DATE(YEAR(Q2),MONTH(Q2)+1,DAY(Q2))</f>
        <v>43952</v>
      </c>
      <c r="S2" s="34" t="n">
        <f aca="false">DATE(YEAR(R2),MONTH(R2)+1,DAY(R2))</f>
        <v>43983</v>
      </c>
      <c r="T2" s="34" t="n">
        <f aca="false">DATE(YEAR(S2),MONTH(S2)+1,DAY(S2))</f>
        <v>44013</v>
      </c>
      <c r="U2" s="34" t="n">
        <f aca="false">DATE(YEAR(T2),MONTH(T2)+1,DAY(T2))</f>
        <v>44044</v>
      </c>
      <c r="V2" s="34" t="n">
        <f aca="false">DATE(YEAR(U2),MONTH(U2)+1,DAY(U2))</f>
        <v>44075</v>
      </c>
      <c r="W2" s="34" t="n">
        <f aca="false">DATE(YEAR(V2),MONTH(V2)+1,DAY(V2))</f>
        <v>44105</v>
      </c>
      <c r="X2" s="34" t="n">
        <f aca="false">DATE(YEAR(W2),MONTH(W2)+1,DAY(W2))</f>
        <v>44136</v>
      </c>
      <c r="Y2" s="34" t="n">
        <f aca="false">DATE(YEAR(X2),MONTH(X2)+1,DAY(X2))</f>
        <v>44166</v>
      </c>
      <c r="Z2" s="35" t="s">
        <v>66</v>
      </c>
    </row>
    <row r="3" customFormat="false" ht="23.85" hidden="false" customHeight="false" outlineLevel="0" collapsed="false">
      <c r="A3" s="36" t="s">
        <v>67</v>
      </c>
      <c r="B3" s="37" t="n">
        <v>0</v>
      </c>
      <c r="C3" s="37" t="n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customFormat="false" ht="22" hidden="false" customHeight="true" outlineLevel="0" collapsed="false">
      <c r="A4" s="35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5" t="s">
        <v>66</v>
      </c>
    </row>
    <row r="5" customFormat="false" ht="13.8" hidden="false" customHeight="false" outlineLevel="0" collapsed="false">
      <c r="A5" s="38" t="s">
        <v>69</v>
      </c>
      <c r="B5" s="39" t="n">
        <v>0</v>
      </c>
      <c r="C5" s="39" t="n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 t="n">
        <f aca="false">0</f>
        <v>0</v>
      </c>
    </row>
    <row r="6" customFormat="false" ht="13.8" hidden="false" customHeight="false" outlineLevel="0" collapsed="false">
      <c r="A6" s="38" t="s">
        <v>70</v>
      </c>
      <c r="B6" s="39" t="n">
        <v>0</v>
      </c>
      <c r="C6" s="39" t="n">
        <v>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 t="n">
        <f aca="false">0</f>
        <v>0</v>
      </c>
    </row>
    <row r="7" customFormat="false" ht="13.8" hidden="false" customHeight="false" outlineLevel="0" collapsed="false">
      <c r="A7" s="38" t="s">
        <v>17</v>
      </c>
      <c r="B7" s="39" t="n">
        <v>0</v>
      </c>
      <c r="C7" s="39" t="n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 t="n">
        <f aca="false">0</f>
        <v>0</v>
      </c>
    </row>
    <row r="8" customFormat="false" ht="13.8" hidden="false" customHeight="false" outlineLevel="0" collapsed="false">
      <c r="A8" s="38" t="s">
        <v>71</v>
      </c>
      <c r="B8" s="39" t="n">
        <v>0</v>
      </c>
      <c r="C8" s="39" t="n">
        <v>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 t="n">
        <f aca="false">0</f>
        <v>0</v>
      </c>
    </row>
    <row r="9" customFormat="false" ht="13.8" hidden="false" customHeight="false" outlineLevel="0" collapsed="false">
      <c r="A9" s="38" t="s">
        <v>56</v>
      </c>
      <c r="B9" s="39" t="n">
        <v>0</v>
      </c>
      <c r="C9" s="39" t="n">
        <v>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 t="n">
        <f aca="false">0</f>
        <v>0</v>
      </c>
    </row>
    <row r="10" customFormat="false" ht="13.8" hidden="false" customHeight="false" outlineLevel="0" collapsed="false">
      <c r="A10" s="38" t="s">
        <v>72</v>
      </c>
      <c r="B10" s="39" t="n">
        <v>0</v>
      </c>
      <c r="C10" s="39" t="n"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 t="n">
        <f aca="false">0</f>
        <v>0</v>
      </c>
    </row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33.45" hidden="false" customHeight="true" outlineLevel="0" collapsed="false">
      <c r="A13" s="41" t="s">
        <v>73</v>
      </c>
      <c r="B13" s="41" t="s">
        <v>74</v>
      </c>
      <c r="C13" s="41" t="s">
        <v>59</v>
      </c>
    </row>
    <row r="14" customFormat="false" ht="16" hidden="false" customHeight="false" outlineLevel="0" collapsed="false">
      <c r="A14" s="42" t="s">
        <v>23</v>
      </c>
      <c r="B14" s="43" t="n">
        <f aca="false">COUNTIF(Projetos!$C$2:$C$27,A14)</f>
        <v>1</v>
      </c>
      <c r="C14" s="44" t="n">
        <f aca="false">AVERAGEIF(Projetos!$C$2:$C$27,A14,Projetos!$D$2:$D$27 )</f>
        <v>0</v>
      </c>
    </row>
    <row r="15" customFormat="false" ht="16" hidden="false" customHeight="false" outlineLevel="0" collapsed="false">
      <c r="A15" s="42" t="s">
        <v>20</v>
      </c>
      <c r="B15" s="43" t="n">
        <f aca="false">COUNTIF(Projetos!$C$2:$C$27,A15)</f>
        <v>1</v>
      </c>
      <c r="C15" s="44" t="n">
        <f aca="false">AVERAGEIF(Projetos!$C$2:$C$27,A15,Projetos!$D$2:$D$27 )</f>
        <v>0</v>
      </c>
    </row>
    <row r="16" customFormat="false" ht="16" hidden="false" customHeight="false" outlineLevel="0" collapsed="false">
      <c r="A16" s="42" t="s">
        <v>15</v>
      </c>
      <c r="B16" s="43" t="n">
        <f aca="false">COUNTIF(Projetos!$C$2:$C$27,A16)</f>
        <v>1</v>
      </c>
      <c r="C16" s="44" t="n">
        <f aca="false">AVERAGEIF(Projetos!$C$2:$C$27,A16,Projetos!$D$2:$D$27 )</f>
        <v>0</v>
      </c>
    </row>
    <row r="17" customFormat="false" ht="16" hidden="false" customHeight="false" outlineLevel="0" collapsed="false">
      <c r="A17" s="42" t="s">
        <v>46</v>
      </c>
      <c r="B17" s="43" t="n">
        <f aca="false">COUNTIF(Projetos!$C$2:$C$27,A17)</f>
        <v>3</v>
      </c>
      <c r="C17" s="44" t="n">
        <f aca="false">AVERAGEIF(Projetos!$C$2:$C$27,A17,Projetos!$D$2:$D$27 )</f>
        <v>0</v>
      </c>
    </row>
    <row r="18" customFormat="false" ht="16" hidden="false" customHeight="false" outlineLevel="0" collapsed="false">
      <c r="A18" s="45" t="s">
        <v>52</v>
      </c>
      <c r="B18" s="43" t="n">
        <f aca="false">COUNTIF(Projetos!$C$2:$C$27,A18)</f>
        <v>1</v>
      </c>
      <c r="C18" s="44" t="n">
        <f aca="false">AVERAGEIF(Projetos!$C$2:$C$27,A18,Projetos!$D$2:$D$27 )</f>
        <v>0</v>
      </c>
    </row>
    <row r="19" customFormat="false" ht="16" hidden="false" customHeight="false" outlineLevel="0" collapsed="false">
      <c r="A19" s="42" t="s">
        <v>35</v>
      </c>
      <c r="B19" s="43" t="n">
        <f aca="false">COUNTIF(Projetos!$C$2:$C$27,A19)</f>
        <v>9</v>
      </c>
      <c r="C19" s="44" t="n">
        <f aca="false">AVERAGEIF(Projetos!$C$2:$C$27,A19,Projetos!$D$2:$D$27 )</f>
        <v>0</v>
      </c>
    </row>
    <row r="20" customFormat="false" ht="16" hidden="false" customHeight="false" outlineLevel="0" collapsed="false">
      <c r="A20" s="42" t="s">
        <v>31</v>
      </c>
      <c r="B20" s="43" t="n">
        <f aca="false">COUNTIF(Projetos!$C$2:$C$27,A20)</f>
        <v>1</v>
      </c>
      <c r="C20" s="44" t="n">
        <f aca="false">AVERAGEIF(Projetos!$C$2:$C$27,A20,Projetos!$D$2:$D$27 )</f>
        <v>0</v>
      </c>
    </row>
    <row r="21" customFormat="false" ht="16" hidden="false" customHeight="false" outlineLevel="0" collapsed="false">
      <c r="A21" s="42" t="s">
        <v>33</v>
      </c>
      <c r="B21" s="43" t="n">
        <f aca="false">COUNTIF(Projetos!$C$2:$C$27,A21)</f>
        <v>1</v>
      </c>
      <c r="C21" s="44" t="n">
        <f aca="false">AVERAGEIF(Projetos!$C$2:$C$27,A21,Projetos!$D$2:$D$27 )</f>
        <v>0</v>
      </c>
    </row>
    <row r="22" customFormat="false" ht="16" hidden="false" customHeight="false" outlineLevel="0" collapsed="false">
      <c r="A22" s="42" t="s">
        <v>26</v>
      </c>
      <c r="B22" s="43" t="n">
        <f aca="false">COUNTIF(Projetos!$C$2:$C$27,A22)</f>
        <v>4</v>
      </c>
      <c r="C22" s="44" t="n">
        <f aca="false">AVERAGEIF(Projetos!$C$2:$C$27,A22,Projetos!$D$2:$D$27 )</f>
        <v>0</v>
      </c>
    </row>
    <row r="23" customFormat="false" ht="16" hidden="false" customHeight="false" outlineLevel="0" collapsed="false">
      <c r="A23" s="42" t="s">
        <v>50</v>
      </c>
      <c r="B23" s="43" t="n">
        <f aca="false">COUNTIF(Projetos!$C$2:$C$27,A23)</f>
        <v>1</v>
      </c>
      <c r="C23" s="44" t="n">
        <f aca="false">AVERAGEIF(Projetos!$C$2:$C$27,A23,Projetos!$D$2:$D$27 )</f>
        <v>0</v>
      </c>
    </row>
    <row r="24" customFormat="false" ht="15" hidden="false" customHeight="false" outlineLevel="0" collapsed="false">
      <c r="A24" s="42" t="s">
        <v>75</v>
      </c>
      <c r="B24" s="46" t="n">
        <f aca="false">SUM(B14:B23)</f>
        <v>23</v>
      </c>
      <c r="C24" s="47" t="n">
        <f aca="false">AVERAGE(Projetos!$D$2:$D$27 )</f>
        <v>0</v>
      </c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30" hidden="false" customHeight="true" outlineLevel="0" collapsed="false">
      <c r="A27" s="41" t="s">
        <v>76</v>
      </c>
      <c r="B27" s="41" t="s">
        <v>74</v>
      </c>
      <c r="C27" s="48" t="s">
        <v>77</v>
      </c>
      <c r="D27" s="49" t="s">
        <v>78</v>
      </c>
      <c r="E27" s="49"/>
      <c r="F27" s="49"/>
      <c r="G27" s="49"/>
      <c r="H27" s="49"/>
      <c r="I27" s="49"/>
      <c r="J27" s="49"/>
      <c r="K27" s="49"/>
      <c r="L27" s="49"/>
      <c r="M27" s="49"/>
    </row>
    <row r="28" customFormat="false" ht="15" hidden="false" customHeight="false" outlineLevel="0" collapsed="false">
      <c r="A28" s="50" t="s">
        <v>18</v>
      </c>
      <c r="B28" s="43" t="n">
        <f aca="false">COUNTIF(Projetos!$A$2:$A$27,A28)</f>
        <v>2</v>
      </c>
      <c r="C28" s="51" t="n">
        <f aca="false">AVERAGEIF(Projetos!$A$2:$A$27,A28,Projetos!$D$2:$D$27 )</f>
        <v>0</v>
      </c>
      <c r="D28" s="52" t="s">
        <v>79</v>
      </c>
      <c r="E28" s="52"/>
      <c r="F28" s="52"/>
      <c r="G28" s="52"/>
      <c r="H28" s="52"/>
      <c r="I28" s="52"/>
      <c r="J28" s="52"/>
      <c r="K28" s="52"/>
      <c r="L28" s="52"/>
      <c r="M28" s="52"/>
    </row>
    <row r="29" customFormat="false" ht="15" hidden="false" customHeight="false" outlineLevel="0" collapsed="false">
      <c r="A29" s="50" t="s">
        <v>13</v>
      </c>
      <c r="B29" s="43" t="n">
        <f aca="false">COUNTIF(Projetos!$A$2:$A$27,A29)</f>
        <v>1</v>
      </c>
      <c r="C29" s="51" t="n">
        <f aca="false">AVERAGEIF(Projetos!$A$2:$A$27,A29,Projetos!$D$2:$D$27 )</f>
        <v>0</v>
      </c>
      <c r="D29" s="52" t="s">
        <v>80</v>
      </c>
      <c r="E29" s="52"/>
      <c r="F29" s="52"/>
      <c r="G29" s="52"/>
      <c r="H29" s="52"/>
      <c r="I29" s="52"/>
      <c r="J29" s="52"/>
      <c r="K29" s="52"/>
      <c r="L29" s="52"/>
      <c r="M29" s="52"/>
    </row>
    <row r="30" customFormat="false" ht="15" hidden="false" customHeight="false" outlineLevel="0" collapsed="false">
      <c r="A30" s="50" t="s">
        <v>44</v>
      </c>
      <c r="B30" s="43" t="n">
        <f aca="false">COUNTIF(Projetos!$A$2:$A$27,A30)</f>
        <v>3</v>
      </c>
      <c r="C30" s="51" t="n">
        <f aca="false">AVERAGEIF(Projetos!$A$2:$A$27,A30,Projetos!$D$2:$D$27 )</f>
        <v>0</v>
      </c>
      <c r="D30" s="52" t="s">
        <v>81</v>
      </c>
      <c r="E30" s="52"/>
      <c r="F30" s="52"/>
      <c r="G30" s="52"/>
      <c r="H30" s="52"/>
      <c r="I30" s="52"/>
      <c r="J30" s="52"/>
      <c r="K30" s="52"/>
      <c r="L30" s="52"/>
      <c r="M30" s="52"/>
    </row>
    <row r="31" customFormat="false" ht="15" hidden="false" customHeight="false" outlineLevel="0" collapsed="false">
      <c r="A31" s="50" t="s">
        <v>21</v>
      </c>
      <c r="B31" s="43" t="n">
        <f aca="false">COUNTIF(Projetos!$A$2:$A$27,A31)</f>
        <v>2</v>
      </c>
      <c r="C31" s="51" t="n">
        <f aca="false">AVERAGEIF(Projetos!$A$2:$A$27,A31,Projetos!$D$2:$D$27 )</f>
        <v>0</v>
      </c>
      <c r="D31" s="52" t="s">
        <v>82</v>
      </c>
      <c r="E31" s="52"/>
      <c r="F31" s="52"/>
      <c r="G31" s="52"/>
      <c r="H31" s="52"/>
      <c r="I31" s="52"/>
      <c r="J31" s="52"/>
      <c r="K31" s="52"/>
      <c r="L31" s="52"/>
      <c r="M31" s="52"/>
    </row>
    <row r="32" customFormat="false" ht="15" hidden="false" customHeight="false" outlineLevel="0" collapsed="false">
      <c r="A32" s="50" t="s">
        <v>24</v>
      </c>
      <c r="B32" s="43" t="n">
        <f aca="false">COUNTIF(Projetos!$A$2:$A$27,A32)</f>
        <v>15</v>
      </c>
      <c r="C32" s="51" t="n">
        <f aca="false">AVERAGEIF(Projetos!$A$2:$A$27,A32,Projetos!$D$2:$D$27 )</f>
        <v>0</v>
      </c>
      <c r="D32" s="52" t="s">
        <v>83</v>
      </c>
      <c r="E32" s="52"/>
      <c r="F32" s="52"/>
      <c r="G32" s="52"/>
      <c r="H32" s="52"/>
      <c r="I32" s="52"/>
      <c r="J32" s="52"/>
      <c r="K32" s="52"/>
      <c r="L32" s="52"/>
      <c r="M32" s="52"/>
    </row>
    <row r="33" customFormat="false" ht="16" hidden="false" customHeight="false" outlineLevel="0" collapsed="false">
      <c r="A33" s="42" t="s">
        <v>75</v>
      </c>
      <c r="B33" s="46" t="n">
        <f aca="false">SUM(B23:B32)</f>
        <v>47</v>
      </c>
      <c r="C33" s="47" t="n">
        <f aca="false">AVERAGE(Projetos!$D$2:$D$27 )</f>
        <v>0</v>
      </c>
    </row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34" hidden="false" customHeight="true" outlineLevel="0" collapsed="false">
      <c r="A36" s="41" t="s">
        <v>58</v>
      </c>
      <c r="B36" s="41" t="s">
        <v>84</v>
      </c>
    </row>
    <row r="37" s="54" customFormat="true" ht="15" hidden="false" customHeight="false" outlineLevel="0" collapsed="false">
      <c r="A37" s="29" t="s">
        <v>60</v>
      </c>
      <c r="B37" s="53" t="n">
        <f aca="false">AVERAGEIF(Programas!$A$2:$A$27,A37,Programas!$C$2:$C$27)</f>
        <v>0</v>
      </c>
    </row>
    <row r="38" s="54" customFormat="true" ht="15" hidden="false" customHeight="false" outlineLevel="0" collapsed="false">
      <c r="A38" s="29" t="s">
        <v>61</v>
      </c>
      <c r="B38" s="53" t="n">
        <f aca="false">AVERAGEIF(Programas!$A$2:$A$27,A38,Programas!$C$2:$C$27)</f>
        <v>0</v>
      </c>
    </row>
    <row r="39" s="54" customFormat="true" ht="15" hidden="false" customHeight="false" outlineLevel="0" collapsed="false">
      <c r="A39" s="29" t="s">
        <v>63</v>
      </c>
      <c r="B39" s="53" t="n">
        <f aca="false">AVERAGEIF(Programas!$A$2:$A$27,A39,Programas!$C$2:$C$27)</f>
        <v>0</v>
      </c>
    </row>
    <row r="40" s="54" customFormat="true" ht="15" hidden="false" customHeight="false" outlineLevel="0" collapsed="false">
      <c r="A40" s="29" t="s">
        <v>62</v>
      </c>
      <c r="B40" s="53" t="n">
        <f aca="false">AVERAGEIF(Programas!$A$2:$A$27,A40,Programas!$C$2:$C$27)</f>
        <v>0</v>
      </c>
    </row>
    <row r="41" s="54" customFormat="true" ht="15" hidden="false" customHeight="false" outlineLevel="0" collapsed="false">
      <c r="A41" s="29" t="s">
        <v>64</v>
      </c>
      <c r="B41" s="53" t="n">
        <f aca="false">AVERAGEIF(Programas!$A$2:$A$27,A41,Programas!$C$2:$C$27)</f>
        <v>0</v>
      </c>
    </row>
    <row r="42" s="54" customFormat="true" ht="15" hidden="false" customHeight="false" outlineLevel="0" collapsed="false">
      <c r="A42" s="29" t="s">
        <v>65</v>
      </c>
      <c r="B42" s="53" t="n">
        <f aca="false">AVERAGEIF(Programas!$A$2:$A$27,A42,Programas!$C$2:$C$27)</f>
        <v>0</v>
      </c>
    </row>
    <row r="43" customFormat="false" ht="16" hidden="false" customHeight="false" outlineLevel="0" collapsed="false">
      <c r="A43" s="42" t="s">
        <v>75</v>
      </c>
      <c r="B43" s="47" t="n">
        <f aca="false">AVERAGE(Projetos!$D$2:$D$27 )</f>
        <v>0</v>
      </c>
    </row>
    <row r="46" customFormat="false" ht="13.8" hidden="false" customHeight="false" outlineLevel="0" collapsed="false"/>
    <row r="47" customFormat="false" ht="26.85" hidden="false" customHeight="false" outlineLevel="0" collapsed="false">
      <c r="A47" s="41" t="s">
        <v>85</v>
      </c>
      <c r="B47" s="41" t="s">
        <v>74</v>
      </c>
      <c r="C47" s="41" t="s">
        <v>59</v>
      </c>
    </row>
    <row r="48" customFormat="false" ht="15" hidden="false" customHeight="false" outlineLevel="0" collapsed="false">
      <c r="A48" s="42" t="s">
        <v>86</v>
      </c>
      <c r="B48" s="43" t="n">
        <v>23</v>
      </c>
      <c r="C48" s="44" t="n">
        <f aca="false">B48/$B$52</f>
        <v>1</v>
      </c>
    </row>
    <row r="49" customFormat="false" ht="26.85" hidden="false" customHeight="false" outlineLevel="0" collapsed="false">
      <c r="A49" s="42" t="s">
        <v>87</v>
      </c>
      <c r="B49" s="43" t="n">
        <v>0</v>
      </c>
      <c r="C49" s="44" t="n">
        <f aca="false">B49/$B$52</f>
        <v>0</v>
      </c>
    </row>
    <row r="50" customFormat="false" ht="15" hidden="false" customHeight="false" outlineLevel="0" collapsed="false">
      <c r="A50" s="42" t="s">
        <v>88</v>
      </c>
      <c r="B50" s="43" t="n">
        <v>0</v>
      </c>
      <c r="C50" s="44" t="n">
        <f aca="false">B50/$B$52</f>
        <v>0</v>
      </c>
    </row>
    <row r="51" customFormat="false" ht="15" hidden="false" customHeight="false" outlineLevel="0" collapsed="false">
      <c r="A51" s="42" t="s">
        <v>89</v>
      </c>
      <c r="B51" s="43" t="n">
        <v>0</v>
      </c>
      <c r="C51" s="44" t="n">
        <f aca="false">B51/$B$52</f>
        <v>0</v>
      </c>
    </row>
    <row r="52" customFormat="false" ht="15" hidden="false" customHeight="false" outlineLevel="0" collapsed="false">
      <c r="A52" s="42" t="s">
        <v>90</v>
      </c>
      <c r="B52" s="46" t="n">
        <f aca="false">SUM(B48:B51)</f>
        <v>23</v>
      </c>
      <c r="C52" s="47" t="n">
        <f aca="false">B52/B24</f>
        <v>1</v>
      </c>
    </row>
  </sheetData>
  <mergeCells count="8">
    <mergeCell ref="B1:M1"/>
    <mergeCell ref="N1:Y1"/>
    <mergeCell ref="D27:M27"/>
    <mergeCell ref="D28:M28"/>
    <mergeCell ref="D29:M29"/>
    <mergeCell ref="D30:M30"/>
    <mergeCell ref="D31:M31"/>
    <mergeCell ref="D32:M32"/>
  </mergeCells>
  <conditionalFormatting sqref="A23:A24">
    <cfRule type="expression" priority="2" aboveAverage="0" equalAverage="0" bottom="0" percent="0" rank="0" text="" dxfId="0">
      <formula>$K23="Atrasado"</formula>
    </cfRule>
    <cfRule type="expression" priority="3" aboveAverage="0" equalAverage="0" bottom="0" percent="0" rank="0" text="" dxfId="0">
      <formula>$K23="Finalizado"</formula>
    </cfRule>
    <cfRule type="expression" priority="4" aboveAverage="0" equalAverage="0" bottom="0" percent="0" rank="0" text="" dxfId="0">
      <formula>$K23="Finalizado com Atraso"</formula>
    </cfRule>
    <cfRule type="expression" priority="5" aboveAverage="0" equalAverage="0" bottom="0" percent="0" rank="0" text="" dxfId="0">
      <formula>$K23="Expectativa de Atraso"</formula>
    </cfRule>
  </conditionalFormatting>
  <conditionalFormatting sqref="A14">
    <cfRule type="expression" priority="6" aboveAverage="0" equalAverage="0" bottom="0" percent="0" rank="0" text="" dxfId="0">
      <formula>$K14="Atrasado"</formula>
    </cfRule>
    <cfRule type="expression" priority="7" aboveAverage="0" equalAverage="0" bottom="0" percent="0" rank="0" text="" dxfId="0">
      <formula>$K14="Finalizado"</formula>
    </cfRule>
    <cfRule type="expression" priority="8" aboveAverage="0" equalAverage="0" bottom="0" percent="0" rank="0" text="" dxfId="0">
      <formula>$K14="Finalizado com Atraso"</formula>
    </cfRule>
    <cfRule type="expression" priority="9" aboveAverage="0" equalAverage="0" bottom="0" percent="0" rank="0" text="" dxfId="0">
      <formula>$K14="Expectativa de Atraso"</formula>
    </cfRule>
  </conditionalFormatting>
  <conditionalFormatting sqref="A17">
    <cfRule type="expression" priority="10" aboveAverage="0" equalAverage="0" bottom="0" percent="0" rank="0" text="" dxfId="0">
      <formula>$K17="Atrasado"</formula>
    </cfRule>
    <cfRule type="expression" priority="11" aboveAverage="0" equalAverage="0" bottom="0" percent="0" rank="0" text="" dxfId="0">
      <formula>$K17="Finalizado"</formula>
    </cfRule>
    <cfRule type="expression" priority="12" aboveAverage="0" equalAverage="0" bottom="0" percent="0" rank="0" text="" dxfId="0">
      <formula>$K17="Finalizado com Atraso"</formula>
    </cfRule>
    <cfRule type="expression" priority="13" aboveAverage="0" equalAverage="0" bottom="0" percent="0" rank="0" text="" dxfId="0">
      <formula>$K17="Expectativa de Atraso"</formula>
    </cfRule>
  </conditionalFormatting>
  <conditionalFormatting sqref="A16:A17">
    <cfRule type="expression" priority="14" aboveAverage="0" equalAverage="0" bottom="0" percent="0" rank="0" text="" dxfId="0">
      <formula>$K16="Atrasado"</formula>
    </cfRule>
    <cfRule type="expression" priority="15" aboveAverage="0" equalAverage="0" bottom="0" percent="0" rank="0" text="" dxfId="0">
      <formula>$K16="Finalizado"</formula>
    </cfRule>
    <cfRule type="expression" priority="16" aboveAverage="0" equalAverage="0" bottom="0" percent="0" rank="0" text="" dxfId="0">
      <formula>$K16="Finalizado com Atraso"</formula>
    </cfRule>
    <cfRule type="expression" priority="17" aboveAverage="0" equalAverage="0" bottom="0" percent="0" rank="0" text="" dxfId="0">
      <formula>$K16="Expectativa de Atraso"</formula>
    </cfRule>
  </conditionalFormatting>
  <conditionalFormatting sqref="A16:A17">
    <cfRule type="expression" priority="18" aboveAverage="0" equalAverage="0" bottom="0" percent="0" rank="0" text="" dxfId="0">
      <formula>$K16="Atrasado"</formula>
    </cfRule>
    <cfRule type="expression" priority="19" aboveAverage="0" equalAverage="0" bottom="0" percent="0" rank="0" text="" dxfId="0">
      <formula>$K16="Finalizado"</formula>
    </cfRule>
    <cfRule type="expression" priority="20" aboveAverage="0" equalAverage="0" bottom="0" percent="0" rank="0" text="" dxfId="0">
      <formula>$K16="Finalizado com Atraso"</formula>
    </cfRule>
    <cfRule type="expression" priority="21" aboveAverage="0" equalAverage="0" bottom="0" percent="0" rank="0" text="" dxfId="0">
      <formula>$K16="Expectativa de Atraso"</formula>
    </cfRule>
  </conditionalFormatting>
  <conditionalFormatting sqref="A19">
    <cfRule type="expression" priority="22" aboveAverage="0" equalAverage="0" bottom="0" percent="0" rank="0" text="" dxfId="0">
      <formula>$K19="Atrasado"</formula>
    </cfRule>
    <cfRule type="expression" priority="23" aboveAverage="0" equalAverage="0" bottom="0" percent="0" rank="0" text="" dxfId="0">
      <formula>$K19="Finalizado"</formula>
    </cfRule>
    <cfRule type="expression" priority="24" aboveAverage="0" equalAverage="0" bottom="0" percent="0" rank="0" text="" dxfId="0">
      <formula>$K19="Finalizado com Atraso"</formula>
    </cfRule>
    <cfRule type="expression" priority="25" aboveAverage="0" equalAverage="0" bottom="0" percent="0" rank="0" text="" dxfId="0">
      <formula>$K19="Expectativa de Atraso"</formula>
    </cfRule>
  </conditionalFormatting>
  <conditionalFormatting sqref="A20">
    <cfRule type="expression" priority="26" aboveAverage="0" equalAverage="0" bottom="0" percent="0" rank="0" text="" dxfId="0">
      <formula>$K20="Atrasado"</formula>
    </cfRule>
    <cfRule type="expression" priority="27" aboveAverage="0" equalAverage="0" bottom="0" percent="0" rank="0" text="" dxfId="0">
      <formula>$K20="Finalizado"</formula>
    </cfRule>
    <cfRule type="expression" priority="28" aboveAverage="0" equalAverage="0" bottom="0" percent="0" rank="0" text="" dxfId="0">
      <formula>$K20="Finalizado com Atraso"</formula>
    </cfRule>
    <cfRule type="expression" priority="29" aboveAverage="0" equalAverage="0" bottom="0" percent="0" rank="0" text="" dxfId="0">
      <formula>$K20="Expectativa de Atraso"</formula>
    </cfRule>
  </conditionalFormatting>
  <conditionalFormatting sqref="A18">
    <cfRule type="expression" priority="30" aboveAverage="0" equalAverage="0" bottom="0" percent="0" rank="0" text="" dxfId="0">
      <formula>$K18="Atrasado"</formula>
    </cfRule>
    <cfRule type="expression" priority="31" aboveAverage="0" equalAverage="0" bottom="0" percent="0" rank="0" text="" dxfId="0">
      <formula>$K18="Finalizado"</formula>
    </cfRule>
    <cfRule type="expression" priority="32" aboveAverage="0" equalAverage="0" bottom="0" percent="0" rank="0" text="" dxfId="0">
      <formula>$K18="Finalizado com Atraso"</formula>
    </cfRule>
    <cfRule type="expression" priority="33" aboveAverage="0" equalAverage="0" bottom="0" percent="0" rank="0" text="" dxfId="0">
      <formula>$K18="Expectativa de Atraso"</formula>
    </cfRule>
  </conditionalFormatting>
  <conditionalFormatting sqref="A21">
    <cfRule type="expression" priority="34" aboveAverage="0" equalAverage="0" bottom="0" percent="0" rank="0" text="" dxfId="0">
      <formula>$K21="Atrasado"</formula>
    </cfRule>
    <cfRule type="expression" priority="35" aboveAverage="0" equalAverage="0" bottom="0" percent="0" rank="0" text="" dxfId="0">
      <formula>$K21="Finalizado"</formula>
    </cfRule>
    <cfRule type="expression" priority="36" aboveAverage="0" equalAverage="0" bottom="0" percent="0" rank="0" text="" dxfId="0">
      <formula>$K21="Finalizado com Atraso"</formula>
    </cfRule>
    <cfRule type="expression" priority="37" aboveAverage="0" equalAverage="0" bottom="0" percent="0" rank="0" text="" dxfId="0">
      <formula>$K21="Expectativa de Atraso"</formula>
    </cfRule>
  </conditionalFormatting>
  <conditionalFormatting sqref="A22">
    <cfRule type="expression" priority="38" aboveAverage="0" equalAverage="0" bottom="0" percent="0" rank="0" text="" dxfId="0">
      <formula>$K22="Atrasado"</formula>
    </cfRule>
    <cfRule type="expression" priority="39" aboveAverage="0" equalAverage="0" bottom="0" percent="0" rank="0" text="" dxfId="0">
      <formula>$K22="Finalizado"</formula>
    </cfRule>
    <cfRule type="expression" priority="40" aboveAverage="0" equalAverage="0" bottom="0" percent="0" rank="0" text="" dxfId="0">
      <formula>$K22="Finalizado com Atraso"</formula>
    </cfRule>
    <cfRule type="expression" priority="41" aboveAverage="0" equalAverage="0" bottom="0" percent="0" rank="0" text="" dxfId="0">
      <formula>$K22="Expectativa de Atraso"</formula>
    </cfRule>
  </conditionalFormatting>
  <conditionalFormatting sqref="A15">
    <cfRule type="expression" priority="42" aboveAverage="0" equalAverage="0" bottom="0" percent="0" rank="0" text="" dxfId="0">
      <formula>$K15="Atrasado"</formula>
    </cfRule>
    <cfRule type="expression" priority="43" aboveAverage="0" equalAverage="0" bottom="0" percent="0" rank="0" text="" dxfId="0">
      <formula>$K15="Finalizado"</formula>
    </cfRule>
    <cfRule type="expression" priority="44" aboveAverage="0" equalAverage="0" bottom="0" percent="0" rank="0" text="" dxfId="0">
      <formula>$K15="Finalizado com Atraso"</formula>
    </cfRule>
    <cfRule type="expression" priority="45" aboveAverage="0" equalAverage="0" bottom="0" percent="0" rank="0" text="" dxfId="0">
      <formula>$K15="Expectativa de Atraso"</formula>
    </cfRule>
  </conditionalFormatting>
  <conditionalFormatting sqref="A33">
    <cfRule type="expression" priority="46" aboveAverage="0" equalAverage="0" bottom="0" percent="0" rank="0" text="" dxfId="0">
      <formula>$K33="Atrasado"</formula>
    </cfRule>
    <cfRule type="expression" priority="47" aboveAverage="0" equalAverage="0" bottom="0" percent="0" rank="0" text="" dxfId="0">
      <formula>$K33="Finalizado"</formula>
    </cfRule>
    <cfRule type="expression" priority="48" aboveAverage="0" equalAverage="0" bottom="0" percent="0" rank="0" text="" dxfId="0">
      <formula>$K33="Finalizado com Atraso"</formula>
    </cfRule>
    <cfRule type="expression" priority="49" aboveAverage="0" equalAverage="0" bottom="0" percent="0" rank="0" text="" dxfId="0">
      <formula>$K33="Expectativa de Atraso"</formula>
    </cfRule>
  </conditionalFormatting>
  <conditionalFormatting sqref="A43">
    <cfRule type="expression" priority="50" aboveAverage="0" equalAverage="0" bottom="0" percent="0" rank="0" text="" dxfId="0">
      <formula>$K43="Atrasado"</formula>
    </cfRule>
    <cfRule type="expression" priority="51" aboveAverage="0" equalAverage="0" bottom="0" percent="0" rank="0" text="" dxfId="0">
      <formula>$K43="Finalizado"</formula>
    </cfRule>
    <cfRule type="expression" priority="52" aboveAverage="0" equalAverage="0" bottom="0" percent="0" rank="0" text="" dxfId="0">
      <formula>$K43="Finalizado com Atraso"</formula>
    </cfRule>
    <cfRule type="expression" priority="53" aboveAverage="0" equalAverage="0" bottom="0" percent="0" rank="0" text="" dxfId="0">
      <formula>$K43="Expectativa de Atraso"</formula>
    </cfRule>
  </conditionalFormatting>
  <conditionalFormatting sqref="A52">
    <cfRule type="expression" priority="54" aboveAverage="0" equalAverage="0" bottom="0" percent="0" rank="0" text="" dxfId="0">
      <formula>$K52="Atrasado"</formula>
    </cfRule>
    <cfRule type="expression" priority="55" aboveAverage="0" equalAverage="0" bottom="0" percent="0" rank="0" text="" dxfId="0">
      <formula>$K52="Finalizado"</formula>
    </cfRule>
    <cfRule type="expression" priority="56" aboveAverage="0" equalAverage="0" bottom="0" percent="0" rank="0" text="" dxfId="0">
      <formula>$K52="Finalizado com Atraso"</formula>
    </cfRule>
    <cfRule type="expression" priority="57" aboveAverage="0" equalAverage="0" bottom="0" percent="0" rank="0" text="" dxfId="0">
      <formula>$K52="Expectativa de Atraso"</formula>
    </cfRule>
  </conditionalFormatting>
  <conditionalFormatting sqref="A49">
    <cfRule type="expression" priority="58" aboveAverage="0" equalAverage="0" bottom="0" percent="0" rank="0" text="" dxfId="0">
      <formula>$K49="Atrasado"</formula>
    </cfRule>
    <cfRule type="expression" priority="59" aboveAverage="0" equalAverage="0" bottom="0" percent="0" rank="0" text="" dxfId="0">
      <formula>$K49="Finalizado"</formula>
    </cfRule>
    <cfRule type="expression" priority="60" aboveAverage="0" equalAverage="0" bottom="0" percent="0" rank="0" text="" dxfId="0">
      <formula>$K49="Finalizado com Atraso"</formula>
    </cfRule>
    <cfRule type="expression" priority="61" aboveAverage="0" equalAverage="0" bottom="0" percent="0" rank="0" text="" dxfId="0">
      <formula>$K49="Expectativa de Atraso"</formula>
    </cfRule>
  </conditionalFormatting>
  <conditionalFormatting sqref="A51">
    <cfRule type="expression" priority="62" aboveAverage="0" equalAverage="0" bottom="0" percent="0" rank="0" text="" dxfId="0">
      <formula>$K51="Atrasado"</formula>
    </cfRule>
    <cfRule type="expression" priority="63" aboveAverage="0" equalAverage="0" bottom="0" percent="0" rank="0" text="" dxfId="0">
      <formula>$K51="Finalizado"</formula>
    </cfRule>
    <cfRule type="expression" priority="64" aboveAverage="0" equalAverage="0" bottom="0" percent="0" rank="0" text="" dxfId="0">
      <formula>$K51="Finalizado com Atraso"</formula>
    </cfRule>
    <cfRule type="expression" priority="65" aboveAverage="0" equalAverage="0" bottom="0" percent="0" rank="0" text="" dxfId="0">
      <formula>$K51="Expectativa de Atraso"</formula>
    </cfRule>
  </conditionalFormatting>
  <conditionalFormatting sqref="A51">
    <cfRule type="expression" priority="66" aboveAverage="0" equalAverage="0" bottom="0" percent="0" rank="0" text="" dxfId="0">
      <formula>$K51="Atrasado"</formula>
    </cfRule>
    <cfRule type="expression" priority="67" aboveAverage="0" equalAverage="0" bottom="0" percent="0" rank="0" text="" dxfId="0">
      <formula>$K51="Finalizado"</formula>
    </cfRule>
    <cfRule type="expression" priority="68" aboveAverage="0" equalAverage="0" bottom="0" percent="0" rank="0" text="" dxfId="0">
      <formula>$K51="Finalizado com Atraso"</formula>
    </cfRule>
    <cfRule type="expression" priority="69" aboveAverage="0" equalAverage="0" bottom="0" percent="0" rank="0" text="" dxfId="0">
      <formula>$K51="Expectativa de Atraso"</formula>
    </cfRule>
  </conditionalFormatting>
  <conditionalFormatting sqref="A50">
    <cfRule type="expression" priority="70" aboveAverage="0" equalAverage="0" bottom="0" percent="0" rank="0" text="" dxfId="0">
      <formula>$K50="Atrasado"</formula>
    </cfRule>
    <cfRule type="expression" priority="71" aboveAverage="0" equalAverage="0" bottom="0" percent="0" rank="0" text="" dxfId="0">
      <formula>$K50="Finalizado"</formula>
    </cfRule>
    <cfRule type="expression" priority="72" aboveAverage="0" equalAverage="0" bottom="0" percent="0" rank="0" text="" dxfId="0">
      <formula>$K50="Finalizado com Atraso"</formula>
    </cfRule>
    <cfRule type="expression" priority="73" aboveAverage="0" equalAverage="0" bottom="0" percent="0" rank="0" text="" dxfId="0">
      <formula>$K50="Expectativa de Atraso"</formula>
    </cfRule>
  </conditionalFormatting>
  <conditionalFormatting sqref="A48">
    <cfRule type="expression" priority="74" aboveAverage="0" equalAverage="0" bottom="0" percent="0" rank="0" text="" dxfId="0">
      <formula>$K48="Atrasado"</formula>
    </cfRule>
    <cfRule type="expression" priority="75" aboveAverage="0" equalAverage="0" bottom="0" percent="0" rank="0" text="" dxfId="0">
      <formula>$K48="Finalizado"</formula>
    </cfRule>
    <cfRule type="expression" priority="76" aboveAverage="0" equalAverage="0" bottom="0" percent="0" rank="0" text="" dxfId="0">
      <formula>$K48="Finalizado com Atraso"</formula>
    </cfRule>
    <cfRule type="expression" priority="77" aboveAverage="0" equalAverage="0" bottom="0" percent="0" rank="0" text="" dxfId="0">
      <formula>$K48="Expectativa de Atraso"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4"/>
  <sheetViews>
    <sheetView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N96" activeCellId="0" sqref="N96"/>
    </sheetView>
  </sheetViews>
  <sheetFormatPr defaultColWidth="8.6875" defaultRowHeight="12.8" zeroHeight="false" outlineLevelRow="0" outlineLevelCol="0"/>
  <sheetData>
    <row r="14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2738</TotalTime>
  <Application>LibreOffice/6.4.4.2$Linux_X86_64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2018-02-15T13:55:47Z</dcterms:created>
  <dc:creator>112056</dc:creator>
  <dc:description/>
  <dc:language>pt-BR</dc:language>
  <cp:lastModifiedBy/>
  <dcterms:modified xsi:type="dcterms:W3CDTF">2020-07-07T14:04:26Z</dcterms:modified>
  <cp:revision>241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